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barbaracity-my.sharepoint.com/personal/arodriguez_santabarbaraca_gov/Documents/ARodriguez/Notes/Administrative Analyst Notes/Cruise Ship Program Notes/Harbor Commission Presentations/2026/"/>
    </mc:Choice>
  </mc:AlternateContent>
  <xr:revisionPtr revIDLastSave="187" documentId="8_{4E194EB9-C781-4AA3-AF15-4E98438D639A}" xr6:coauthVersionLast="47" xr6:coauthVersionMax="47" xr10:uidLastSave="{1A2C6D53-B6A0-435D-A7E9-D8E701A4D212}"/>
  <bookViews>
    <workbookView xWindow="-110" yWindow="-110" windowWidth="38620" windowHeight="21100" xr2:uid="{BBAD4DA6-8376-4778-A041-07AFAF2DE3DE}"/>
  </bookViews>
  <sheets>
    <sheet name="Fall 2024 through Spring 2026" sheetId="1" r:id="rId1"/>
    <sheet name="Upcoming Fall 2026" sheetId="2" r:id="rId2"/>
  </sheets>
  <definedNames>
    <definedName name="_xlnm._FilterDatabase" localSheetId="0" hidden="1">'Fall 2024 through Spring 2026'!$B$2:$P$25</definedName>
    <definedName name="_xlnm._FilterDatabase" localSheetId="1" hidden="1">'Upcoming Fall 2026'!$B$2:$P$2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P6" i="2"/>
  <c r="P5" i="2"/>
  <c r="P4" i="2"/>
  <c r="P3" i="2"/>
  <c r="P21" i="1"/>
  <c r="P22" i="1"/>
  <c r="P23" i="1"/>
  <c r="P24" i="1"/>
  <c r="P25" i="1"/>
  <c r="P26" i="1" s="1"/>
  <c r="P8" i="2" l="1"/>
  <c r="P20" i="1" l="1"/>
  <c r="P19" i="1"/>
  <c r="P18" i="1"/>
  <c r="P17" i="1"/>
  <c r="P16" i="1"/>
  <c r="P15" i="1"/>
  <c r="P14" i="1"/>
  <c r="P12" i="1"/>
  <c r="P11" i="1"/>
  <c r="P9" i="1"/>
  <c r="P8" i="1"/>
  <c r="P7" i="1"/>
  <c r="P6" i="1"/>
  <c r="P5" i="1"/>
  <c r="P4" i="1"/>
  <c r="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R. Rodriguez</author>
  </authors>
  <commentList>
    <comment ref="N2" authorId="0" shapeId="0" xr:uid="{E4886643-8B06-485B-AC92-486DA2DBA31E}">
      <text>
        <r>
          <rPr>
            <sz val="9"/>
            <color indexed="81"/>
            <rFont val="Tahoma"/>
            <family val="2"/>
          </rPr>
          <t xml:space="preserve">Data from 2013 to present. 
Number includes mentioned visit.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R. Rodriguez</author>
  </authors>
  <commentList>
    <comment ref="N2" authorId="0" shapeId="0" xr:uid="{6EB2546C-21B7-4199-9299-BD87644433D4}">
      <text>
        <r>
          <rPr>
            <sz val="9"/>
            <color indexed="81"/>
            <rFont val="Tahoma"/>
            <family val="2"/>
          </rPr>
          <t xml:space="preserve">Data from 2013 to present. 
Number includes mentioned visit.  </t>
        </r>
      </text>
    </comment>
  </commentList>
</comments>
</file>

<file path=xl/sharedStrings.xml><?xml version="1.0" encoding="utf-8"?>
<sst xmlns="http://schemas.openxmlformats.org/spreadsheetml/2006/main" count="292" uniqueCount="100">
  <si>
    <t xml:space="preserve">No. </t>
  </si>
  <si>
    <t>Cruise Ship Visit Date</t>
  </si>
  <si>
    <t>Ship Name</t>
  </si>
  <si>
    <t xml:space="preserve">Ship Length </t>
  </si>
  <si>
    <t>Ship Beam (Width)</t>
  </si>
  <si>
    <t>Passenger Capacity</t>
  </si>
  <si>
    <t>Year Built</t>
  </si>
  <si>
    <t>Last Refurbished</t>
  </si>
  <si>
    <t xml:space="preserve">Advanced Wastewater Treatment System (AWTS)                      </t>
  </si>
  <si>
    <t>Type of Scrubber Used</t>
  </si>
  <si>
    <t>Shore Power Connectivity</t>
  </si>
  <si>
    <t>Number of Visits to Santa Barbara</t>
  </si>
  <si>
    <t xml:space="preserve">Passengers Aboard Ship </t>
  </si>
  <si>
    <t>Revenue to Waterfront Dept.</t>
  </si>
  <si>
    <t>Oceania Regatta</t>
  </si>
  <si>
    <t>Oceania Cruises</t>
  </si>
  <si>
    <t>Norwegian Cruise Line Holdings LTD</t>
  </si>
  <si>
    <t>594 ft</t>
  </si>
  <si>
    <t>82 ft</t>
  </si>
  <si>
    <t>698- 803</t>
  </si>
  <si>
    <t>Yes</t>
  </si>
  <si>
    <t>Unknown</t>
  </si>
  <si>
    <t>Radiance of the Seas</t>
  </si>
  <si>
    <t>Royal Caribbean International</t>
  </si>
  <si>
    <t>Royal Caribbean Group</t>
  </si>
  <si>
    <t>961 ft</t>
  </si>
  <si>
    <t>128 ft</t>
  </si>
  <si>
    <t>Hybrid</t>
  </si>
  <si>
    <t>Eurodam</t>
  </si>
  <si>
    <t>Holland America Line</t>
  </si>
  <si>
    <t>Carnival Corporation &amp; PLC</t>
  </si>
  <si>
    <t>935 ft</t>
  </si>
  <si>
    <t>105 ft</t>
  </si>
  <si>
    <t>2104 - 2525</t>
  </si>
  <si>
    <t>Open-loop</t>
  </si>
  <si>
    <t>Ruby Princess</t>
  </si>
  <si>
    <t>Princess Cruise Lines</t>
  </si>
  <si>
    <t>948 ft</t>
  </si>
  <si>
    <t>157 ft</t>
  </si>
  <si>
    <t>Norwegian Jewel</t>
  </si>
  <si>
    <t>Norwegian Cruise Line</t>
  </si>
  <si>
    <t>965 ft</t>
  </si>
  <si>
    <t>125 ft</t>
  </si>
  <si>
    <t>The World</t>
  </si>
  <si>
    <t>ResidenSea</t>
  </si>
  <si>
    <t>The World Resident Holdings LTD</t>
  </si>
  <si>
    <t>643 ft</t>
  </si>
  <si>
    <t>95 ft</t>
  </si>
  <si>
    <t>150- 200</t>
  </si>
  <si>
    <t>Grand Princess</t>
  </si>
  <si>
    <t>2602 -3122</t>
  </si>
  <si>
    <t>Europa 2</t>
  </si>
  <si>
    <t>Hapag-Lloyd Cruises</t>
  </si>
  <si>
    <t xml:space="preserve">TUI AG </t>
  </si>
  <si>
    <t>738 ft</t>
  </si>
  <si>
    <t>85 ft</t>
  </si>
  <si>
    <t>Royal Princess</t>
  </si>
  <si>
    <t xml:space="preserve">1083 ft </t>
  </si>
  <si>
    <t>154 ft</t>
  </si>
  <si>
    <t>Nieuw Amsterdam</t>
  </si>
  <si>
    <t>Koningsdam</t>
  </si>
  <si>
    <t>974 ft</t>
  </si>
  <si>
    <t>112 ft</t>
  </si>
  <si>
    <t>Coral Princess</t>
  </si>
  <si>
    <t>AIDAdiva</t>
  </si>
  <si>
    <t>AIDA Cruises</t>
  </si>
  <si>
    <t>823 ft</t>
  </si>
  <si>
    <t>-</t>
  </si>
  <si>
    <t>Brilliant Lady</t>
  </si>
  <si>
    <t>Virgin Cruise Lines</t>
  </si>
  <si>
    <t>Virgin Voyages LTD</t>
  </si>
  <si>
    <t>912 ft</t>
  </si>
  <si>
    <t>2770 - 2860</t>
  </si>
  <si>
    <t>Discovery Princess</t>
  </si>
  <si>
    <t>3668-4402</t>
  </si>
  <si>
    <t>Holland American Line</t>
  </si>
  <si>
    <t>Emerald Princess</t>
  </si>
  <si>
    <t>945 ft</t>
  </si>
  <si>
    <t>3066 - 3679</t>
  </si>
  <si>
    <t xml:space="preserve">Cruise Line (Operator) </t>
  </si>
  <si>
    <t>Parent Company (Owner)</t>
  </si>
  <si>
    <t>Virgin Cruise Line</t>
  </si>
  <si>
    <t>Virgin Voyages</t>
  </si>
  <si>
    <t>NA</t>
  </si>
  <si>
    <t xml:space="preserve">1,083 ft </t>
  </si>
  <si>
    <t>2,122 - 2,546</t>
  </si>
  <si>
    <t>2,104 - 2,525</t>
  </si>
  <si>
    <t>3,060 - 3,672</t>
  </si>
  <si>
    <t>2,388 - 2,866</t>
  </si>
  <si>
    <t>2,602 -3,122</t>
  </si>
  <si>
    <t>3,560 - 4,272</t>
  </si>
  <si>
    <t>2,106 - 2,527</t>
  </si>
  <si>
    <t>2,650 - 3,194</t>
  </si>
  <si>
    <t>2,000 - 2,390</t>
  </si>
  <si>
    <t>2,050 - 2,500</t>
  </si>
  <si>
    <t>2,770 - 2,860</t>
  </si>
  <si>
    <t>Fall 2024 - Spring 2026 Cruise Ship Seasons</t>
  </si>
  <si>
    <t>Estimated Revenue to Waterfront Dept.</t>
  </si>
  <si>
    <t>Upcoming Fall 2026 Cruise Ship Season</t>
  </si>
  <si>
    <t xml:space="preserve">Annual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</si>
</sst>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43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3" fontId="0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4" fontId="0" fillId="0" borderId="2" xfId="2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0" borderId="3" xfId="0" applyFont="1" applyBorder="1"/>
    <xf numFmtId="0" fontId="0" fillId="0" borderId="3" xfId="0" applyBorder="1"/>
    <xf numFmtId="43" fontId="0" fillId="0" borderId="3" xfId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4" fontId="0" fillId="0" borderId="3" xfId="2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3" fontId="0" fillId="0" borderId="1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44" fontId="0" fillId="0" borderId="5" xfId="2" applyFont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0" fillId="0" borderId="2" xfId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561B-C564-4062-A335-461AA8AE848A}">
  <dimension ref="A1:P69"/>
  <sheetViews>
    <sheetView showGridLines="0"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31" sqref="P31"/>
    </sheetView>
  </sheetViews>
  <sheetFormatPr defaultRowHeight="14.5" x14ac:dyDescent="0.35"/>
  <cols>
    <col min="1" max="1" width="8.7265625" style="28"/>
    <col min="2" max="2" width="11.7265625" style="28" customWidth="1"/>
    <col min="3" max="3" width="21.54296875" style="27" customWidth="1"/>
    <col min="4" max="4" width="25.453125" style="27" customWidth="1"/>
    <col min="5" max="5" width="33.54296875" customWidth="1"/>
    <col min="6" max="6" width="14.26953125" style="28" customWidth="1"/>
    <col min="7" max="7" width="15.54296875" style="28" customWidth="1"/>
    <col min="8" max="8" width="16.453125" style="28" customWidth="1"/>
    <col min="9" max="10" width="12.1796875" style="28" customWidth="1"/>
    <col min="11" max="11" width="13.7265625" style="28" customWidth="1"/>
    <col min="12" max="12" width="14.81640625" style="28" customWidth="1"/>
    <col min="13" max="13" width="19.453125" style="28" bestFit="1" customWidth="1"/>
    <col min="14" max="14" width="14.08984375" style="28" customWidth="1"/>
    <col min="15" max="15" width="12.90625" style="28" customWidth="1"/>
    <col min="16" max="16" width="15.54296875" style="28" customWidth="1"/>
  </cols>
  <sheetData>
    <row r="1" spans="1:16" ht="26" x14ac:dyDescent="0.35">
      <c r="A1" s="44" t="s">
        <v>96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58" x14ac:dyDescent="0.35">
      <c r="A2" s="1" t="s">
        <v>99</v>
      </c>
      <c r="B2" s="1" t="s">
        <v>1</v>
      </c>
      <c r="C2" s="1" t="s">
        <v>2</v>
      </c>
      <c r="D2" s="1" t="s">
        <v>79</v>
      </c>
      <c r="E2" s="1" t="s">
        <v>80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</row>
    <row r="3" spans="1:16" x14ac:dyDescent="0.35">
      <c r="A3" s="2">
        <v>1</v>
      </c>
      <c r="B3" s="3">
        <v>45562</v>
      </c>
      <c r="C3" s="4" t="s">
        <v>14</v>
      </c>
      <c r="D3" s="5" t="s">
        <v>15</v>
      </c>
      <c r="E3" s="5" t="s">
        <v>16</v>
      </c>
      <c r="F3" s="2" t="s">
        <v>17</v>
      </c>
      <c r="G3" s="2" t="s">
        <v>18</v>
      </c>
      <c r="H3" s="6" t="s">
        <v>19</v>
      </c>
      <c r="I3" s="2">
        <v>1998</v>
      </c>
      <c r="J3" s="2">
        <v>2022</v>
      </c>
      <c r="K3" s="2" t="s">
        <v>20</v>
      </c>
      <c r="L3" s="2" t="s">
        <v>21</v>
      </c>
      <c r="M3" s="2" t="s">
        <v>20</v>
      </c>
      <c r="N3" s="2">
        <v>1</v>
      </c>
      <c r="O3" s="7">
        <v>632</v>
      </c>
      <c r="P3" s="8">
        <f t="shared" ref="P3:P9" si="0">O3*15</f>
        <v>9480</v>
      </c>
    </row>
    <row r="4" spans="1:16" x14ac:dyDescent="0.35">
      <c r="A4" s="2">
        <v>2</v>
      </c>
      <c r="B4" s="3">
        <v>45568</v>
      </c>
      <c r="C4" s="4" t="s">
        <v>22</v>
      </c>
      <c r="D4" s="5" t="s">
        <v>23</v>
      </c>
      <c r="E4" s="5" t="s">
        <v>24</v>
      </c>
      <c r="F4" s="2" t="s">
        <v>25</v>
      </c>
      <c r="G4" s="2" t="s">
        <v>26</v>
      </c>
      <c r="H4" s="6" t="s">
        <v>85</v>
      </c>
      <c r="I4" s="2">
        <v>2001</v>
      </c>
      <c r="J4" s="2">
        <v>2024</v>
      </c>
      <c r="K4" s="2" t="s">
        <v>20</v>
      </c>
      <c r="L4" s="2" t="s">
        <v>27</v>
      </c>
      <c r="M4" s="2" t="s">
        <v>20</v>
      </c>
      <c r="N4" s="2">
        <v>3</v>
      </c>
      <c r="O4" s="7">
        <v>2086</v>
      </c>
      <c r="P4" s="8">
        <f t="shared" si="0"/>
        <v>31290</v>
      </c>
    </row>
    <row r="5" spans="1:16" x14ac:dyDescent="0.35">
      <c r="A5" s="2">
        <v>3</v>
      </c>
      <c r="B5" s="3">
        <v>45574</v>
      </c>
      <c r="C5" s="4" t="s">
        <v>28</v>
      </c>
      <c r="D5" s="5" t="s">
        <v>29</v>
      </c>
      <c r="E5" s="5" t="s">
        <v>30</v>
      </c>
      <c r="F5" s="2" t="s">
        <v>31</v>
      </c>
      <c r="G5" s="2" t="s">
        <v>32</v>
      </c>
      <c r="H5" s="6" t="s">
        <v>86</v>
      </c>
      <c r="I5" s="2">
        <v>2008</v>
      </c>
      <c r="J5" s="2">
        <v>2023</v>
      </c>
      <c r="K5" s="2" t="s">
        <v>20</v>
      </c>
      <c r="L5" s="2" t="s">
        <v>34</v>
      </c>
      <c r="M5" s="2" t="s">
        <v>20</v>
      </c>
      <c r="N5" s="2">
        <v>2</v>
      </c>
      <c r="O5" s="7">
        <v>1952</v>
      </c>
      <c r="P5" s="8">
        <f t="shared" si="0"/>
        <v>29280</v>
      </c>
    </row>
    <row r="6" spans="1:16" x14ac:dyDescent="0.35">
      <c r="A6" s="2">
        <v>4</v>
      </c>
      <c r="B6" s="3">
        <v>45593</v>
      </c>
      <c r="C6" s="4" t="s">
        <v>35</v>
      </c>
      <c r="D6" s="5" t="s">
        <v>36</v>
      </c>
      <c r="E6" s="5" t="s">
        <v>30</v>
      </c>
      <c r="F6" s="2" t="s">
        <v>37</v>
      </c>
      <c r="G6" s="2" t="s">
        <v>38</v>
      </c>
      <c r="H6" s="6" t="s">
        <v>87</v>
      </c>
      <c r="I6" s="2">
        <v>2008</v>
      </c>
      <c r="J6" s="2">
        <v>2023</v>
      </c>
      <c r="K6" s="2" t="s">
        <v>20</v>
      </c>
      <c r="L6" s="2" t="s">
        <v>34</v>
      </c>
      <c r="M6" s="9" t="s">
        <v>20</v>
      </c>
      <c r="N6" s="2">
        <v>20</v>
      </c>
      <c r="O6" s="7">
        <v>3016</v>
      </c>
      <c r="P6" s="8">
        <f t="shared" si="0"/>
        <v>45240</v>
      </c>
    </row>
    <row r="7" spans="1:16" x14ac:dyDescent="0.35">
      <c r="A7" s="2">
        <v>5</v>
      </c>
      <c r="B7" s="3">
        <v>45601</v>
      </c>
      <c r="C7" s="4" t="s">
        <v>39</v>
      </c>
      <c r="D7" s="5" t="s">
        <v>40</v>
      </c>
      <c r="E7" s="5" t="s">
        <v>16</v>
      </c>
      <c r="F7" s="2" t="s">
        <v>41</v>
      </c>
      <c r="G7" s="2" t="s">
        <v>42</v>
      </c>
      <c r="H7" s="6" t="s">
        <v>88</v>
      </c>
      <c r="I7" s="2">
        <v>2005</v>
      </c>
      <c r="J7" s="2">
        <v>2023</v>
      </c>
      <c r="K7" s="2" t="s">
        <v>20</v>
      </c>
      <c r="L7" s="2" t="s">
        <v>27</v>
      </c>
      <c r="M7" s="2" t="s">
        <v>20</v>
      </c>
      <c r="N7" s="2">
        <v>2</v>
      </c>
      <c r="O7" s="7">
        <v>2296</v>
      </c>
      <c r="P7" s="8">
        <f t="shared" si="0"/>
        <v>34440</v>
      </c>
    </row>
    <row r="8" spans="1:16" x14ac:dyDescent="0.35">
      <c r="A8" s="2">
        <v>6</v>
      </c>
      <c r="B8" s="3">
        <v>45603</v>
      </c>
      <c r="C8" s="4" t="s">
        <v>35</v>
      </c>
      <c r="D8" s="5" t="s">
        <v>36</v>
      </c>
      <c r="E8" s="5" t="s">
        <v>30</v>
      </c>
      <c r="F8" s="2" t="s">
        <v>37</v>
      </c>
      <c r="G8" s="2" t="s">
        <v>38</v>
      </c>
      <c r="H8" s="6" t="s">
        <v>87</v>
      </c>
      <c r="I8" s="2">
        <v>2008</v>
      </c>
      <c r="J8" s="2">
        <v>2023</v>
      </c>
      <c r="K8" s="2" t="s">
        <v>20</v>
      </c>
      <c r="L8" s="2" t="s">
        <v>34</v>
      </c>
      <c r="M8" s="9" t="s">
        <v>20</v>
      </c>
      <c r="N8" s="2">
        <v>21</v>
      </c>
      <c r="O8" s="7">
        <v>2986</v>
      </c>
      <c r="P8" s="8">
        <f t="shared" si="0"/>
        <v>44790</v>
      </c>
    </row>
    <row r="9" spans="1:16" ht="15" thickBot="1" x14ac:dyDescent="0.4">
      <c r="A9" s="10">
        <v>7</v>
      </c>
      <c r="B9" s="11">
        <v>45607</v>
      </c>
      <c r="C9" s="12" t="s">
        <v>35</v>
      </c>
      <c r="D9" s="13" t="s">
        <v>36</v>
      </c>
      <c r="E9" s="13" t="s">
        <v>30</v>
      </c>
      <c r="F9" s="10" t="s">
        <v>37</v>
      </c>
      <c r="G9" s="10" t="s">
        <v>38</v>
      </c>
      <c r="H9" s="14" t="s">
        <v>87</v>
      </c>
      <c r="I9" s="10">
        <v>2008</v>
      </c>
      <c r="J9" s="10">
        <v>2023</v>
      </c>
      <c r="K9" s="10" t="s">
        <v>20</v>
      </c>
      <c r="L9" s="10" t="s">
        <v>34</v>
      </c>
      <c r="M9" s="15" t="s">
        <v>20</v>
      </c>
      <c r="N9" s="10">
        <v>22</v>
      </c>
      <c r="O9" s="16">
        <v>3112</v>
      </c>
      <c r="P9" s="17">
        <f t="shared" si="0"/>
        <v>46680</v>
      </c>
    </row>
    <row r="10" spans="1:16" x14ac:dyDescent="0.35">
      <c r="A10" s="18">
        <v>1</v>
      </c>
      <c r="B10" s="19">
        <v>45667</v>
      </c>
      <c r="C10" s="20" t="s">
        <v>43</v>
      </c>
      <c r="D10" s="21" t="s">
        <v>44</v>
      </c>
      <c r="E10" s="21" t="s">
        <v>45</v>
      </c>
      <c r="F10" s="18" t="s">
        <v>46</v>
      </c>
      <c r="G10" s="18" t="s">
        <v>47</v>
      </c>
      <c r="H10" s="22" t="s">
        <v>48</v>
      </c>
      <c r="I10" s="18">
        <v>2002</v>
      </c>
      <c r="J10" s="18">
        <v>2025</v>
      </c>
      <c r="K10" s="18" t="s">
        <v>20</v>
      </c>
      <c r="L10" s="18" t="s">
        <v>34</v>
      </c>
      <c r="M10" s="18" t="s">
        <v>21</v>
      </c>
      <c r="N10" s="18">
        <v>3</v>
      </c>
      <c r="O10" s="23">
        <v>177</v>
      </c>
      <c r="P10" s="24">
        <v>7500</v>
      </c>
    </row>
    <row r="11" spans="1:16" x14ac:dyDescent="0.35">
      <c r="A11" s="2">
        <v>2</v>
      </c>
      <c r="B11" s="3">
        <v>45756</v>
      </c>
      <c r="C11" s="4" t="s">
        <v>49</v>
      </c>
      <c r="D11" s="5" t="s">
        <v>36</v>
      </c>
      <c r="E11" s="5" t="s">
        <v>30</v>
      </c>
      <c r="F11" s="2" t="s">
        <v>37</v>
      </c>
      <c r="G11" s="2" t="s">
        <v>38</v>
      </c>
      <c r="H11" s="6" t="s">
        <v>89</v>
      </c>
      <c r="I11" s="2">
        <v>1998</v>
      </c>
      <c r="J11" s="2">
        <v>2019</v>
      </c>
      <c r="K11" s="2" t="s">
        <v>20</v>
      </c>
      <c r="L11" s="2" t="s">
        <v>34</v>
      </c>
      <c r="M11" s="9" t="s">
        <v>20</v>
      </c>
      <c r="N11" s="2">
        <v>26</v>
      </c>
      <c r="O11" s="7">
        <v>2460</v>
      </c>
      <c r="P11" s="8">
        <f>O11*15</f>
        <v>36900</v>
      </c>
    </row>
    <row r="12" spans="1:16" x14ac:dyDescent="0.35">
      <c r="A12" s="2">
        <v>3</v>
      </c>
      <c r="B12" s="3">
        <v>45769</v>
      </c>
      <c r="C12" s="4" t="s">
        <v>35</v>
      </c>
      <c r="D12" s="5" t="s">
        <v>36</v>
      </c>
      <c r="E12" s="5" t="s">
        <v>30</v>
      </c>
      <c r="F12" s="2" t="s">
        <v>37</v>
      </c>
      <c r="G12" s="2" t="s">
        <v>38</v>
      </c>
      <c r="H12" s="6" t="s">
        <v>87</v>
      </c>
      <c r="I12" s="2">
        <v>2008</v>
      </c>
      <c r="J12" s="2">
        <v>2023</v>
      </c>
      <c r="K12" s="2" t="s">
        <v>20</v>
      </c>
      <c r="L12" s="2" t="s">
        <v>34</v>
      </c>
      <c r="M12" s="9" t="s">
        <v>20</v>
      </c>
      <c r="N12" s="2">
        <v>23</v>
      </c>
      <c r="O12" s="7">
        <v>3070</v>
      </c>
      <c r="P12" s="8">
        <f>O12*15</f>
        <v>46050</v>
      </c>
    </row>
    <row r="13" spans="1:16" x14ac:dyDescent="0.35">
      <c r="A13" s="2">
        <v>4</v>
      </c>
      <c r="B13" s="3">
        <v>45776</v>
      </c>
      <c r="C13" s="4" t="s">
        <v>51</v>
      </c>
      <c r="D13" s="5" t="s">
        <v>52</v>
      </c>
      <c r="E13" s="5" t="s">
        <v>53</v>
      </c>
      <c r="F13" s="2" t="s">
        <v>54</v>
      </c>
      <c r="G13" s="2" t="s">
        <v>55</v>
      </c>
      <c r="H13" s="2">
        <v>516</v>
      </c>
      <c r="I13" s="2">
        <v>2013</v>
      </c>
      <c r="J13" s="2">
        <v>2020</v>
      </c>
      <c r="K13" s="2" t="s">
        <v>20</v>
      </c>
      <c r="L13" s="2" t="s">
        <v>27</v>
      </c>
      <c r="M13" s="2" t="s">
        <v>20</v>
      </c>
      <c r="N13" s="2">
        <v>1</v>
      </c>
      <c r="O13" s="7">
        <v>448</v>
      </c>
      <c r="P13" s="8">
        <v>7500</v>
      </c>
    </row>
    <row r="14" spans="1:16" x14ac:dyDescent="0.35">
      <c r="A14" s="18">
        <v>5</v>
      </c>
      <c r="B14" s="19">
        <v>45938</v>
      </c>
      <c r="C14" s="20" t="s">
        <v>28</v>
      </c>
      <c r="D14" s="21" t="s">
        <v>29</v>
      </c>
      <c r="E14" s="21" t="s">
        <v>30</v>
      </c>
      <c r="F14" s="18" t="s">
        <v>31</v>
      </c>
      <c r="G14" s="18" t="s">
        <v>32</v>
      </c>
      <c r="H14" s="22" t="s">
        <v>86</v>
      </c>
      <c r="I14" s="18">
        <v>2008</v>
      </c>
      <c r="J14" s="18">
        <v>2023</v>
      </c>
      <c r="K14" s="18" t="s">
        <v>20</v>
      </c>
      <c r="L14" s="18" t="s">
        <v>34</v>
      </c>
      <c r="M14" s="18" t="s">
        <v>20</v>
      </c>
      <c r="N14" s="18">
        <v>3</v>
      </c>
      <c r="O14" s="23">
        <v>1875</v>
      </c>
      <c r="P14" s="8">
        <f>O14*15</f>
        <v>28125</v>
      </c>
    </row>
    <row r="15" spans="1:16" x14ac:dyDescent="0.35">
      <c r="A15" s="2">
        <v>6</v>
      </c>
      <c r="B15" s="3">
        <v>45945</v>
      </c>
      <c r="C15" s="4" t="s">
        <v>56</v>
      </c>
      <c r="D15" s="5" t="s">
        <v>36</v>
      </c>
      <c r="E15" s="5" t="s">
        <v>30</v>
      </c>
      <c r="F15" s="2" t="s">
        <v>84</v>
      </c>
      <c r="G15" s="2" t="s">
        <v>58</v>
      </c>
      <c r="H15" s="6" t="s">
        <v>90</v>
      </c>
      <c r="I15" s="2">
        <v>2013</v>
      </c>
      <c r="J15" s="2">
        <v>2018</v>
      </c>
      <c r="K15" s="2" t="s">
        <v>20</v>
      </c>
      <c r="L15" s="2" t="s">
        <v>34</v>
      </c>
      <c r="M15" s="9" t="s">
        <v>20</v>
      </c>
      <c r="N15" s="2">
        <v>6</v>
      </c>
      <c r="O15" s="7">
        <v>3408</v>
      </c>
      <c r="P15" s="24">
        <f t="shared" ref="P15:P25" si="1">O15*15</f>
        <v>51120</v>
      </c>
    </row>
    <row r="16" spans="1:16" x14ac:dyDescent="0.35">
      <c r="A16" s="2">
        <v>7</v>
      </c>
      <c r="B16" s="3">
        <v>45947</v>
      </c>
      <c r="C16" s="4" t="s">
        <v>59</v>
      </c>
      <c r="D16" s="5" t="s">
        <v>29</v>
      </c>
      <c r="E16" s="5" t="s">
        <v>30</v>
      </c>
      <c r="F16" s="2" t="s">
        <v>31</v>
      </c>
      <c r="G16" s="2" t="s">
        <v>32</v>
      </c>
      <c r="H16" s="6" t="s">
        <v>91</v>
      </c>
      <c r="I16" s="2">
        <v>2010</v>
      </c>
      <c r="J16" s="2">
        <v>2023</v>
      </c>
      <c r="K16" s="2" t="s">
        <v>20</v>
      </c>
      <c r="L16" s="2" t="s">
        <v>27</v>
      </c>
      <c r="M16" s="2" t="s">
        <v>20</v>
      </c>
      <c r="N16" s="2">
        <v>2</v>
      </c>
      <c r="O16" s="7">
        <v>1989</v>
      </c>
      <c r="P16" s="24">
        <f t="shared" si="1"/>
        <v>29835</v>
      </c>
    </row>
    <row r="17" spans="1:16" x14ac:dyDescent="0.35">
      <c r="A17" s="2">
        <v>8</v>
      </c>
      <c r="B17" s="3">
        <v>45952</v>
      </c>
      <c r="C17" s="4" t="s">
        <v>60</v>
      </c>
      <c r="D17" s="5" t="s">
        <v>29</v>
      </c>
      <c r="E17" s="5" t="s">
        <v>30</v>
      </c>
      <c r="F17" s="2" t="s">
        <v>61</v>
      </c>
      <c r="G17" s="2" t="s">
        <v>62</v>
      </c>
      <c r="H17" s="6" t="s">
        <v>92</v>
      </c>
      <c r="I17" s="2">
        <v>2016</v>
      </c>
      <c r="J17" s="2">
        <v>2023</v>
      </c>
      <c r="K17" s="2" t="s">
        <v>20</v>
      </c>
      <c r="L17" s="2" t="s">
        <v>34</v>
      </c>
      <c r="M17" s="2" t="s">
        <v>20</v>
      </c>
      <c r="N17" s="2">
        <v>7</v>
      </c>
      <c r="O17" s="7">
        <v>2466</v>
      </c>
      <c r="P17" s="24">
        <f t="shared" si="1"/>
        <v>36990</v>
      </c>
    </row>
    <row r="18" spans="1:16" x14ac:dyDescent="0.35">
      <c r="A18" s="2">
        <v>9</v>
      </c>
      <c r="B18" s="3">
        <v>45957</v>
      </c>
      <c r="C18" s="4" t="s">
        <v>63</v>
      </c>
      <c r="D18" s="5" t="s">
        <v>36</v>
      </c>
      <c r="E18" s="5" t="s">
        <v>30</v>
      </c>
      <c r="F18" s="2" t="s">
        <v>41</v>
      </c>
      <c r="G18" s="2" t="s">
        <v>32</v>
      </c>
      <c r="H18" s="6" t="s">
        <v>93</v>
      </c>
      <c r="I18" s="2">
        <v>2002</v>
      </c>
      <c r="J18" s="2">
        <v>2024</v>
      </c>
      <c r="K18" s="2" t="s">
        <v>20</v>
      </c>
      <c r="L18" s="2" t="s">
        <v>34</v>
      </c>
      <c r="M18" s="9" t="s">
        <v>20</v>
      </c>
      <c r="N18" s="2">
        <v>3</v>
      </c>
      <c r="O18" s="7">
        <v>1905</v>
      </c>
      <c r="P18" s="24">
        <f t="shared" si="1"/>
        <v>28575</v>
      </c>
    </row>
    <row r="19" spans="1:16" x14ac:dyDescent="0.35">
      <c r="A19" s="2">
        <v>10</v>
      </c>
      <c r="B19" s="3">
        <v>45959</v>
      </c>
      <c r="C19" s="4" t="s">
        <v>56</v>
      </c>
      <c r="D19" s="5" t="s">
        <v>36</v>
      </c>
      <c r="E19" s="5" t="s">
        <v>30</v>
      </c>
      <c r="F19" s="2" t="s">
        <v>84</v>
      </c>
      <c r="G19" s="2" t="s">
        <v>58</v>
      </c>
      <c r="H19" s="6" t="s">
        <v>90</v>
      </c>
      <c r="I19" s="2">
        <v>2013</v>
      </c>
      <c r="J19" s="2">
        <v>2018</v>
      </c>
      <c r="K19" s="2" t="s">
        <v>20</v>
      </c>
      <c r="L19" s="2" t="s">
        <v>34</v>
      </c>
      <c r="M19" s="9" t="s">
        <v>20</v>
      </c>
      <c r="N19" s="2">
        <v>7</v>
      </c>
      <c r="O19" s="7">
        <v>3435</v>
      </c>
      <c r="P19" s="24">
        <f t="shared" si="1"/>
        <v>51525</v>
      </c>
    </row>
    <row r="20" spans="1:16" ht="15" thickBot="1" x14ac:dyDescent="0.4">
      <c r="A20" s="10">
        <v>11</v>
      </c>
      <c r="B20" s="25">
        <v>46009</v>
      </c>
      <c r="C20" s="12" t="s">
        <v>64</v>
      </c>
      <c r="D20" s="13" t="s">
        <v>65</v>
      </c>
      <c r="E20" s="13" t="s">
        <v>30</v>
      </c>
      <c r="F20" s="10" t="s">
        <v>66</v>
      </c>
      <c r="G20" s="10" t="s">
        <v>32</v>
      </c>
      <c r="H20" s="14" t="s">
        <v>94</v>
      </c>
      <c r="I20" s="10">
        <v>2007</v>
      </c>
      <c r="J20" s="10">
        <v>2025</v>
      </c>
      <c r="K20" s="10" t="s">
        <v>20</v>
      </c>
      <c r="L20" s="10" t="s">
        <v>21</v>
      </c>
      <c r="M20" s="10" t="s">
        <v>20</v>
      </c>
      <c r="N20" s="10">
        <v>1</v>
      </c>
      <c r="O20" s="16">
        <v>1974</v>
      </c>
      <c r="P20" s="17">
        <f t="shared" si="1"/>
        <v>29610</v>
      </c>
    </row>
    <row r="21" spans="1:16" x14ac:dyDescent="0.35">
      <c r="A21" s="18">
        <v>1</v>
      </c>
      <c r="B21" s="19">
        <v>46120</v>
      </c>
      <c r="C21" s="20" t="s">
        <v>56</v>
      </c>
      <c r="D21" s="5" t="s">
        <v>36</v>
      </c>
      <c r="E21" s="21" t="s">
        <v>30</v>
      </c>
      <c r="F21" s="2" t="s">
        <v>84</v>
      </c>
      <c r="G21" s="2" t="s">
        <v>58</v>
      </c>
      <c r="H21" s="6" t="s">
        <v>90</v>
      </c>
      <c r="I21" s="2">
        <v>2013</v>
      </c>
      <c r="J21" s="18">
        <v>2026</v>
      </c>
      <c r="K21" s="18" t="s">
        <v>20</v>
      </c>
      <c r="L21" s="2" t="s">
        <v>34</v>
      </c>
      <c r="M21" s="18" t="s">
        <v>20</v>
      </c>
      <c r="N21" s="2">
        <v>8</v>
      </c>
      <c r="O21" s="7">
        <v>3660</v>
      </c>
      <c r="P21" s="24">
        <f t="shared" si="1"/>
        <v>54900</v>
      </c>
    </row>
    <row r="22" spans="1:16" x14ac:dyDescent="0.35">
      <c r="A22" s="2">
        <v>2</v>
      </c>
      <c r="B22" s="3">
        <v>46121</v>
      </c>
      <c r="C22" s="4" t="s">
        <v>68</v>
      </c>
      <c r="D22" s="5" t="s">
        <v>81</v>
      </c>
      <c r="E22" s="5" t="s">
        <v>82</v>
      </c>
      <c r="F22" s="2" t="s">
        <v>71</v>
      </c>
      <c r="G22" s="2" t="s">
        <v>42</v>
      </c>
      <c r="H22" s="34" t="s">
        <v>95</v>
      </c>
      <c r="I22" s="2">
        <v>2025</v>
      </c>
      <c r="J22" s="2" t="s">
        <v>83</v>
      </c>
      <c r="K22" s="2" t="s">
        <v>20</v>
      </c>
      <c r="L22" s="2" t="s">
        <v>27</v>
      </c>
      <c r="M22" s="2" t="s">
        <v>20</v>
      </c>
      <c r="N22" s="2">
        <v>1</v>
      </c>
      <c r="O22" s="7">
        <v>2415</v>
      </c>
      <c r="P22" s="8">
        <f t="shared" si="1"/>
        <v>36225</v>
      </c>
    </row>
    <row r="23" spans="1:16" x14ac:dyDescent="0.35">
      <c r="A23" s="2">
        <v>3</v>
      </c>
      <c r="B23" s="3">
        <v>46133</v>
      </c>
      <c r="C23" s="4" t="s">
        <v>35</v>
      </c>
      <c r="D23" s="5" t="s">
        <v>36</v>
      </c>
      <c r="E23" s="5" t="s">
        <v>30</v>
      </c>
      <c r="F23" s="2" t="s">
        <v>37</v>
      </c>
      <c r="G23" s="2" t="s">
        <v>38</v>
      </c>
      <c r="H23" s="34" t="s">
        <v>87</v>
      </c>
      <c r="I23" s="2">
        <v>2008</v>
      </c>
      <c r="J23" s="2">
        <v>2023</v>
      </c>
      <c r="K23" s="2" t="s">
        <v>20</v>
      </c>
      <c r="L23" s="2" t="s">
        <v>34</v>
      </c>
      <c r="M23" s="2" t="s">
        <v>20</v>
      </c>
      <c r="N23" s="2">
        <v>24</v>
      </c>
      <c r="O23" s="7">
        <v>3025</v>
      </c>
      <c r="P23" s="8">
        <f t="shared" si="1"/>
        <v>45375</v>
      </c>
    </row>
    <row r="24" spans="1:16" x14ac:dyDescent="0.35">
      <c r="A24" s="2">
        <v>4</v>
      </c>
      <c r="B24" s="3">
        <v>46139</v>
      </c>
      <c r="C24" s="4" t="s">
        <v>56</v>
      </c>
      <c r="D24" s="5" t="s">
        <v>36</v>
      </c>
      <c r="E24" s="5" t="s">
        <v>30</v>
      </c>
      <c r="F24" s="2" t="s">
        <v>84</v>
      </c>
      <c r="G24" s="2" t="s">
        <v>58</v>
      </c>
      <c r="H24" s="34" t="s">
        <v>90</v>
      </c>
      <c r="I24" s="2">
        <v>2013</v>
      </c>
      <c r="J24" s="2">
        <v>2026</v>
      </c>
      <c r="K24" s="2" t="s">
        <v>20</v>
      </c>
      <c r="L24" s="2" t="s">
        <v>34</v>
      </c>
      <c r="M24" s="2" t="s">
        <v>20</v>
      </c>
      <c r="N24" s="2">
        <v>9</v>
      </c>
      <c r="O24" s="7">
        <v>3463</v>
      </c>
      <c r="P24" s="8">
        <f t="shared" si="1"/>
        <v>51945</v>
      </c>
    </row>
    <row r="25" spans="1:16" x14ac:dyDescent="0.35">
      <c r="A25" s="2">
        <v>5</v>
      </c>
      <c r="B25" s="3">
        <v>46155</v>
      </c>
      <c r="C25" s="4" t="s">
        <v>63</v>
      </c>
      <c r="D25" s="5" t="s">
        <v>36</v>
      </c>
      <c r="E25" s="5" t="s">
        <v>30</v>
      </c>
      <c r="F25" s="2" t="s">
        <v>41</v>
      </c>
      <c r="G25" s="2" t="s">
        <v>32</v>
      </c>
      <c r="H25" s="34" t="s">
        <v>93</v>
      </c>
      <c r="I25" s="2">
        <v>2002</v>
      </c>
      <c r="J25" s="2">
        <v>2024</v>
      </c>
      <c r="K25" s="2" t="s">
        <v>20</v>
      </c>
      <c r="L25" s="2" t="s">
        <v>34</v>
      </c>
      <c r="M25" s="2" t="s">
        <v>20</v>
      </c>
      <c r="N25" s="2">
        <v>4</v>
      </c>
      <c r="O25" s="45">
        <v>1767</v>
      </c>
      <c r="P25" s="8">
        <f t="shared" si="1"/>
        <v>26505</v>
      </c>
    </row>
    <row r="26" spans="1:16" x14ac:dyDescent="0.35">
      <c r="B26" s="26"/>
      <c r="P26" s="29">
        <f>SUM(P3:P25)</f>
        <v>809880</v>
      </c>
    </row>
    <row r="27" spans="1:16" x14ac:dyDescent="0.35">
      <c r="B27" s="26"/>
    </row>
    <row r="28" spans="1:16" x14ac:dyDescent="0.35">
      <c r="A28"/>
      <c r="B28"/>
      <c r="C28"/>
      <c r="D28"/>
      <c r="F28"/>
      <c r="G28"/>
      <c r="H28"/>
      <c r="I28"/>
      <c r="J28"/>
      <c r="K28"/>
      <c r="L28"/>
      <c r="M28"/>
      <c r="N28"/>
      <c r="O28"/>
      <c r="P28"/>
    </row>
    <row r="29" spans="1:16" x14ac:dyDescent="0.35">
      <c r="A29"/>
      <c r="B29"/>
      <c r="C29"/>
      <c r="D29"/>
      <c r="F29"/>
      <c r="G29"/>
      <c r="H29"/>
      <c r="I29"/>
      <c r="J29"/>
      <c r="K29"/>
      <c r="L29"/>
      <c r="M29"/>
      <c r="N29"/>
      <c r="O29"/>
      <c r="P29"/>
    </row>
    <row r="30" spans="1:16" x14ac:dyDescent="0.35">
      <c r="A30"/>
      <c r="B30"/>
      <c r="C30"/>
      <c r="D30"/>
      <c r="F30"/>
      <c r="G30"/>
      <c r="H30"/>
      <c r="I30"/>
      <c r="J30"/>
      <c r="K30"/>
      <c r="L30"/>
      <c r="M30"/>
      <c r="N30"/>
      <c r="O30"/>
      <c r="P30"/>
    </row>
    <row r="31" spans="1:16" x14ac:dyDescent="0.35">
      <c r="A31"/>
      <c r="B31"/>
      <c r="C31"/>
      <c r="D31"/>
      <c r="F31"/>
      <c r="G31"/>
      <c r="H31"/>
      <c r="I31"/>
      <c r="J31"/>
      <c r="K31"/>
      <c r="L31"/>
      <c r="M31"/>
      <c r="N31"/>
      <c r="O31"/>
      <c r="P31"/>
    </row>
    <row r="32" spans="1:16" x14ac:dyDescent="0.35">
      <c r="A32"/>
      <c r="B32"/>
      <c r="C32"/>
      <c r="D32"/>
      <c r="F32"/>
      <c r="G32"/>
      <c r="H32"/>
      <c r="I32"/>
      <c r="J32"/>
      <c r="K32"/>
      <c r="L32"/>
      <c r="M32"/>
      <c r="N32"/>
      <c r="O32"/>
      <c r="P32"/>
    </row>
    <row r="33" spans="1:16" x14ac:dyDescent="0.35">
      <c r="A33"/>
      <c r="B33"/>
      <c r="C33"/>
      <c r="D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/>
      <c r="B34"/>
      <c r="C34"/>
      <c r="D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F36"/>
      <c r="G36"/>
      <c r="H36"/>
      <c r="I36"/>
      <c r="J36"/>
      <c r="K36"/>
      <c r="L36"/>
      <c r="M36"/>
      <c r="N36"/>
      <c r="O36"/>
      <c r="P36"/>
    </row>
    <row r="37" spans="1:16" x14ac:dyDescent="0.35">
      <c r="B37" s="26"/>
    </row>
    <row r="38" spans="1:16" x14ac:dyDescent="0.35">
      <c r="B38" s="26"/>
    </row>
    <row r="39" spans="1:16" x14ac:dyDescent="0.35">
      <c r="B39" s="26"/>
    </row>
    <row r="40" spans="1:16" x14ac:dyDescent="0.35">
      <c r="B40" s="26"/>
    </row>
    <row r="41" spans="1:16" x14ac:dyDescent="0.35">
      <c r="B41" s="26"/>
    </row>
    <row r="42" spans="1:16" x14ac:dyDescent="0.35">
      <c r="B42" s="26"/>
    </row>
    <row r="43" spans="1:16" x14ac:dyDescent="0.35">
      <c r="B43" s="26"/>
    </row>
    <row r="44" spans="1:16" x14ac:dyDescent="0.35">
      <c r="B44" s="26"/>
    </row>
    <row r="45" spans="1:16" x14ac:dyDescent="0.35">
      <c r="B45" s="26"/>
    </row>
    <row r="46" spans="1:16" x14ac:dyDescent="0.35">
      <c r="B46" s="26"/>
    </row>
    <row r="47" spans="1:16" x14ac:dyDescent="0.35">
      <c r="B47" s="26"/>
    </row>
    <row r="48" spans="1:16" x14ac:dyDescent="0.35">
      <c r="B48" s="26"/>
    </row>
    <row r="49" spans="2:2" x14ac:dyDescent="0.35">
      <c r="B49" s="26"/>
    </row>
    <row r="50" spans="2:2" x14ac:dyDescent="0.35">
      <c r="B50" s="26"/>
    </row>
    <row r="51" spans="2:2" x14ac:dyDescent="0.35">
      <c r="B51" s="26"/>
    </row>
    <row r="52" spans="2:2" x14ac:dyDescent="0.35">
      <c r="B52" s="26"/>
    </row>
    <row r="53" spans="2:2" x14ac:dyDescent="0.35">
      <c r="B53" s="26"/>
    </row>
    <row r="54" spans="2:2" x14ac:dyDescent="0.35">
      <c r="B54" s="26"/>
    </row>
    <row r="55" spans="2:2" x14ac:dyDescent="0.35">
      <c r="B55" s="26"/>
    </row>
    <row r="56" spans="2:2" x14ac:dyDescent="0.35">
      <c r="B56" s="26"/>
    </row>
    <row r="57" spans="2:2" x14ac:dyDescent="0.35">
      <c r="B57" s="26"/>
    </row>
    <row r="58" spans="2:2" x14ac:dyDescent="0.35">
      <c r="B58" s="26"/>
    </row>
    <row r="59" spans="2:2" x14ac:dyDescent="0.35">
      <c r="B59" s="26"/>
    </row>
    <row r="60" spans="2:2" x14ac:dyDescent="0.35">
      <c r="B60" s="26"/>
    </row>
    <row r="61" spans="2:2" x14ac:dyDescent="0.35">
      <c r="B61" s="26"/>
    </row>
    <row r="62" spans="2:2" x14ac:dyDescent="0.35">
      <c r="B62" s="26"/>
    </row>
    <row r="63" spans="2:2" x14ac:dyDescent="0.35">
      <c r="B63" s="26"/>
    </row>
    <row r="64" spans="2:2" x14ac:dyDescent="0.35">
      <c r="B64" s="26"/>
    </row>
    <row r="65" spans="2:2" x14ac:dyDescent="0.35">
      <c r="B65" s="26"/>
    </row>
    <row r="66" spans="2:2" x14ac:dyDescent="0.35">
      <c r="B66" s="26"/>
    </row>
    <row r="67" spans="2:2" x14ac:dyDescent="0.35">
      <c r="B67" s="26"/>
    </row>
    <row r="68" spans="2:2" x14ac:dyDescent="0.35">
      <c r="B68" s="26"/>
    </row>
    <row r="69" spans="2:2" x14ac:dyDescent="0.35">
      <c r="B69" s="26"/>
    </row>
  </sheetData>
  <autoFilter ref="B2:P25" xr:uid="{AD13BE65-DE2E-4055-8208-428E24494290}">
    <sortState xmlns:xlrd2="http://schemas.microsoft.com/office/spreadsheetml/2017/richdata2" ref="B3:P13">
      <sortCondition ref="B2:B13"/>
    </sortState>
  </autoFilter>
  <mergeCells count="1">
    <mergeCell ref="A1:P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A79E-107F-423C-873C-F6F8C6911AD1}">
  <sheetPr>
    <tabColor theme="4"/>
  </sheetPr>
  <dimension ref="A1:P49"/>
  <sheetViews>
    <sheetView showGridLines="0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P8"/>
    </sheetView>
  </sheetViews>
  <sheetFormatPr defaultRowHeight="14.5" x14ac:dyDescent="0.35"/>
  <cols>
    <col min="1" max="1" width="8.7265625" style="28"/>
    <col min="2" max="2" width="11.7265625" style="28" customWidth="1"/>
    <col min="3" max="3" width="21.54296875" style="27" customWidth="1"/>
    <col min="4" max="4" width="25.453125" style="27" customWidth="1"/>
    <col min="5" max="5" width="33.54296875" customWidth="1"/>
    <col min="6" max="6" width="14.26953125" style="28" customWidth="1"/>
    <col min="7" max="7" width="15.54296875" style="28" customWidth="1"/>
    <col min="8" max="8" width="16.453125" style="28" customWidth="1"/>
    <col min="9" max="10" width="12.1796875" style="28" customWidth="1"/>
    <col min="11" max="11" width="13.7265625" style="28" customWidth="1"/>
    <col min="12" max="12" width="14.81640625" style="28" customWidth="1"/>
    <col min="13" max="13" width="19.453125" style="28" bestFit="1" customWidth="1"/>
    <col min="14" max="14" width="14.08984375" style="28" customWidth="1"/>
    <col min="15" max="15" width="12.90625" style="28" customWidth="1"/>
    <col min="16" max="16" width="15.54296875" style="28" customWidth="1"/>
  </cols>
  <sheetData>
    <row r="1" spans="1:16" ht="26" x14ac:dyDescent="0.35">
      <c r="A1" s="44" t="s">
        <v>98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58" x14ac:dyDescent="0.35">
      <c r="A2" s="1" t="s">
        <v>0</v>
      </c>
      <c r="B2" s="1" t="s">
        <v>1</v>
      </c>
      <c r="C2" s="1" t="s">
        <v>2</v>
      </c>
      <c r="D2" s="1" t="s">
        <v>79</v>
      </c>
      <c r="E2" s="1" t="s">
        <v>80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97</v>
      </c>
    </row>
    <row r="3" spans="1:16" x14ac:dyDescent="0.35">
      <c r="A3" s="2">
        <v>1</v>
      </c>
      <c r="B3" s="32">
        <v>46281</v>
      </c>
      <c r="C3" s="33" t="s">
        <v>68</v>
      </c>
      <c r="D3" s="5" t="s">
        <v>69</v>
      </c>
      <c r="E3" s="5" t="s">
        <v>70</v>
      </c>
      <c r="F3" s="2" t="s">
        <v>71</v>
      </c>
      <c r="G3" s="2" t="s">
        <v>42</v>
      </c>
      <c r="H3" s="34" t="s">
        <v>72</v>
      </c>
      <c r="I3" s="2">
        <v>2025</v>
      </c>
      <c r="J3" s="2" t="s">
        <v>83</v>
      </c>
      <c r="K3" s="2" t="s">
        <v>20</v>
      </c>
      <c r="L3" s="2" t="s">
        <v>27</v>
      </c>
      <c r="M3" s="9" t="s">
        <v>20</v>
      </c>
      <c r="N3" s="2">
        <v>2</v>
      </c>
      <c r="O3" s="9" t="s">
        <v>67</v>
      </c>
      <c r="P3" s="8">
        <f>2770*15</f>
        <v>41550</v>
      </c>
    </row>
    <row r="4" spans="1:16" x14ac:dyDescent="0.35">
      <c r="A4" s="2">
        <v>2</v>
      </c>
      <c r="B4" s="30">
        <v>46289</v>
      </c>
      <c r="C4" s="31" t="s">
        <v>49</v>
      </c>
      <c r="D4" s="5" t="s">
        <v>36</v>
      </c>
      <c r="E4" s="5" t="s">
        <v>30</v>
      </c>
      <c r="F4" s="2" t="s">
        <v>37</v>
      </c>
      <c r="G4" s="2" t="s">
        <v>38</v>
      </c>
      <c r="H4" s="6" t="s">
        <v>50</v>
      </c>
      <c r="I4" s="2">
        <v>1998</v>
      </c>
      <c r="J4" s="2">
        <v>2019</v>
      </c>
      <c r="K4" s="2" t="s">
        <v>20</v>
      </c>
      <c r="L4" s="2" t="s">
        <v>34</v>
      </c>
      <c r="M4" s="9" t="s">
        <v>20</v>
      </c>
      <c r="N4" s="2">
        <v>27</v>
      </c>
      <c r="O4" s="2" t="s">
        <v>67</v>
      </c>
      <c r="P4" s="8">
        <f>2602*15</f>
        <v>39030</v>
      </c>
    </row>
    <row r="5" spans="1:16" x14ac:dyDescent="0.35">
      <c r="A5" s="35">
        <v>3</v>
      </c>
      <c r="B5" s="36">
        <v>46297</v>
      </c>
      <c r="C5" s="37" t="s">
        <v>73</v>
      </c>
      <c r="D5" s="5" t="s">
        <v>36</v>
      </c>
      <c r="E5" s="5" t="s">
        <v>30</v>
      </c>
      <c r="F5" s="2" t="s">
        <v>57</v>
      </c>
      <c r="G5" s="2" t="s">
        <v>58</v>
      </c>
      <c r="H5" s="34" t="s">
        <v>74</v>
      </c>
      <c r="I5" s="2">
        <v>2022</v>
      </c>
      <c r="J5" s="2">
        <v>2025</v>
      </c>
      <c r="K5" s="2" t="s">
        <v>20</v>
      </c>
      <c r="L5" s="2" t="s">
        <v>34</v>
      </c>
      <c r="M5" s="2" t="s">
        <v>20</v>
      </c>
      <c r="N5" s="38">
        <v>9</v>
      </c>
      <c r="O5" s="38" t="s">
        <v>67</v>
      </c>
      <c r="P5" s="39">
        <f>3668*15</f>
        <v>55020</v>
      </c>
    </row>
    <row r="6" spans="1:16" x14ac:dyDescent="0.35">
      <c r="A6" s="2">
        <v>4</v>
      </c>
      <c r="B6" s="30">
        <v>46302</v>
      </c>
      <c r="C6" s="31" t="s">
        <v>28</v>
      </c>
      <c r="D6" s="5" t="s">
        <v>75</v>
      </c>
      <c r="E6" s="5" t="s">
        <v>30</v>
      </c>
      <c r="F6" s="18" t="s">
        <v>31</v>
      </c>
      <c r="G6" s="18" t="s">
        <v>32</v>
      </c>
      <c r="H6" s="40" t="s">
        <v>33</v>
      </c>
      <c r="I6" s="18">
        <v>2008</v>
      </c>
      <c r="J6" s="18">
        <v>2023</v>
      </c>
      <c r="K6" s="18" t="s">
        <v>20</v>
      </c>
      <c r="L6" s="18" t="s">
        <v>34</v>
      </c>
      <c r="M6" s="18" t="s">
        <v>20</v>
      </c>
      <c r="N6" s="2">
        <v>4</v>
      </c>
      <c r="O6" s="2" t="s">
        <v>67</v>
      </c>
      <c r="P6" s="8">
        <f>2104*15</f>
        <v>31560</v>
      </c>
    </row>
    <row r="7" spans="1:16" ht="15" thickBot="1" x14ac:dyDescent="0.4">
      <c r="A7" s="10">
        <v>5</v>
      </c>
      <c r="B7" s="41">
        <v>46328</v>
      </c>
      <c r="C7" s="42" t="s">
        <v>76</v>
      </c>
      <c r="D7" s="13" t="s">
        <v>36</v>
      </c>
      <c r="E7" s="13" t="s">
        <v>30</v>
      </c>
      <c r="F7" s="10" t="s">
        <v>77</v>
      </c>
      <c r="G7" s="10" t="s">
        <v>38</v>
      </c>
      <c r="H7" s="43" t="s">
        <v>78</v>
      </c>
      <c r="I7" s="10">
        <v>2007</v>
      </c>
      <c r="J7" s="10">
        <v>2025</v>
      </c>
      <c r="K7" s="10" t="s">
        <v>20</v>
      </c>
      <c r="L7" s="10" t="s">
        <v>34</v>
      </c>
      <c r="M7" s="10" t="s">
        <v>20</v>
      </c>
      <c r="N7" s="10">
        <v>3</v>
      </c>
      <c r="O7" s="10" t="s">
        <v>67</v>
      </c>
      <c r="P7" s="17">
        <f>3066*15</f>
        <v>45990</v>
      </c>
    </row>
    <row r="8" spans="1:16" x14ac:dyDescent="0.35">
      <c r="B8" s="26"/>
      <c r="P8" s="29">
        <f>SUM(P3:P7)</f>
        <v>213150</v>
      </c>
    </row>
    <row r="9" spans="1:16" x14ac:dyDescent="0.35">
      <c r="B9" s="26"/>
    </row>
    <row r="10" spans="1:16" x14ac:dyDescent="0.35">
      <c r="B10" s="26"/>
    </row>
    <row r="11" spans="1:16" x14ac:dyDescent="0.35">
      <c r="B11" s="26"/>
    </row>
    <row r="12" spans="1:16" x14ac:dyDescent="0.35">
      <c r="B12" s="26"/>
    </row>
    <row r="13" spans="1:16" x14ac:dyDescent="0.35">
      <c r="B13" s="26"/>
    </row>
    <row r="14" spans="1:16" x14ac:dyDescent="0.35">
      <c r="B14" s="26"/>
    </row>
    <row r="15" spans="1:16" x14ac:dyDescent="0.35">
      <c r="B15" s="26"/>
    </row>
    <row r="16" spans="1:16" x14ac:dyDescent="0.35">
      <c r="B16" s="26"/>
    </row>
    <row r="17" spans="1:16" x14ac:dyDescent="0.35">
      <c r="B17" s="26"/>
    </row>
    <row r="18" spans="1:16" x14ac:dyDescent="0.35">
      <c r="B18" s="26"/>
    </row>
    <row r="19" spans="1:16" x14ac:dyDescent="0.35">
      <c r="B19" s="26"/>
    </row>
    <row r="20" spans="1:16" x14ac:dyDescent="0.35">
      <c r="B20" s="26"/>
    </row>
    <row r="21" spans="1:16" x14ac:dyDescent="0.35">
      <c r="B21" s="26"/>
    </row>
    <row r="22" spans="1:16" s="27" customFormat="1" x14ac:dyDescent="0.35">
      <c r="A22" s="28"/>
      <c r="B22" s="26"/>
      <c r="E22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7" customFormat="1" x14ac:dyDescent="0.35">
      <c r="A23" s="28"/>
      <c r="B23" s="26"/>
      <c r="E2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7" customFormat="1" x14ac:dyDescent="0.35">
      <c r="A24" s="28"/>
      <c r="B24" s="26"/>
      <c r="E24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s="27" customFormat="1" x14ac:dyDescent="0.35">
      <c r="A25" s="28"/>
      <c r="B25" s="26"/>
      <c r="E25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s="27" customFormat="1" x14ac:dyDescent="0.35">
      <c r="A26" s="28"/>
      <c r="B26" s="26"/>
      <c r="E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s="27" customFormat="1" x14ac:dyDescent="0.35">
      <c r="A27" s="28"/>
      <c r="B27" s="26"/>
      <c r="E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7" customFormat="1" x14ac:dyDescent="0.35">
      <c r="A28" s="28"/>
      <c r="B28" s="26"/>
      <c r="E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7" customFormat="1" x14ac:dyDescent="0.35">
      <c r="A29" s="28"/>
      <c r="B29" s="26"/>
      <c r="E29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7" customFormat="1" x14ac:dyDescent="0.35">
      <c r="A30" s="28"/>
      <c r="B30" s="26"/>
      <c r="E30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s="27" customFormat="1" x14ac:dyDescent="0.35">
      <c r="A31" s="28"/>
      <c r="B31" s="26"/>
      <c r="E3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7" customFormat="1" x14ac:dyDescent="0.35">
      <c r="A32" s="28"/>
      <c r="B32" s="26"/>
      <c r="E32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s="27" customFormat="1" x14ac:dyDescent="0.35">
      <c r="A33" s="28"/>
      <c r="B33" s="26"/>
      <c r="E3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s="27" customFormat="1" x14ac:dyDescent="0.35">
      <c r="A34" s="28"/>
      <c r="B34" s="26"/>
      <c r="E34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s="27" customFormat="1" x14ac:dyDescent="0.35">
      <c r="A35" s="28"/>
      <c r="B35" s="26"/>
      <c r="E35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s="27" customFormat="1" x14ac:dyDescent="0.35">
      <c r="A36" s="28"/>
      <c r="B36" s="26"/>
      <c r="E36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7" customFormat="1" x14ac:dyDescent="0.35">
      <c r="A37" s="28"/>
      <c r="B37" s="26"/>
      <c r="E3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27" customFormat="1" x14ac:dyDescent="0.35">
      <c r="A38" s="28"/>
      <c r="B38" s="26"/>
      <c r="E3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s="27" customFormat="1" x14ac:dyDescent="0.35">
      <c r="A39" s="28"/>
      <c r="B39" s="26"/>
      <c r="E39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s="27" customFormat="1" x14ac:dyDescent="0.35">
      <c r="A40" s="28"/>
      <c r="B40" s="26"/>
      <c r="E40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s="27" customFormat="1" x14ac:dyDescent="0.35">
      <c r="A41" s="28"/>
      <c r="B41" s="26"/>
      <c r="E41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s="27" customFormat="1" x14ac:dyDescent="0.35">
      <c r="A42" s="28"/>
      <c r="B42" s="26"/>
      <c r="E42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s="27" customFormat="1" x14ac:dyDescent="0.35">
      <c r="A43" s="28"/>
      <c r="B43" s="26"/>
      <c r="E43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s="27" customFormat="1" x14ac:dyDescent="0.35">
      <c r="A44" s="28"/>
      <c r="B44" s="26"/>
      <c r="E44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s="27" customFormat="1" x14ac:dyDescent="0.35">
      <c r="A45" s="28"/>
      <c r="B45" s="26"/>
      <c r="E45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s="27" customFormat="1" x14ac:dyDescent="0.35">
      <c r="A46" s="28"/>
      <c r="B46" s="26"/>
      <c r="E46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s="27" customFormat="1" x14ac:dyDescent="0.35">
      <c r="A47" s="28"/>
      <c r="B47" s="26"/>
      <c r="E47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s="27" customFormat="1" x14ac:dyDescent="0.35">
      <c r="A48" s="28"/>
      <c r="B48" s="26"/>
      <c r="E4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s="27" customFormat="1" x14ac:dyDescent="0.35">
      <c r="A49" s="28"/>
      <c r="B49" s="26"/>
      <c r="E4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</sheetData>
  <autoFilter ref="B2:P2" xr:uid="{AD13BE65-DE2E-4055-8208-428E24494290}">
    <sortState xmlns:xlrd2="http://schemas.microsoft.com/office/spreadsheetml/2017/richdata2" ref="B2:P3">
      <sortCondition ref="B2"/>
    </sortState>
  </autoFilter>
  <mergeCells count="1">
    <mergeCell ref="A1:P1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2024 through Spring 2026</vt:lpstr>
      <vt:lpstr>Upcoming Fall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R. Rodriguez</dc:creator>
  <cp:lastModifiedBy>Angela R. Rodriguez</cp:lastModifiedBy>
  <dcterms:created xsi:type="dcterms:W3CDTF">2025-12-30T00:57:32Z</dcterms:created>
  <dcterms:modified xsi:type="dcterms:W3CDTF">2026-05-21T01:38:41Z</dcterms:modified>
</cp:coreProperties>
</file>