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. NEW H Template\Admin\Harbor Commission\1. Packets\2025\07-22-2025 - Special\Powerpoint Presentations\"/>
    </mc:Choice>
  </mc:AlternateContent>
  <xr:revisionPtr revIDLastSave="0" documentId="13_ncr:1_{2E40A820-7EDD-40A5-A449-A75F1A64F105}" xr6:coauthVersionLast="47" xr6:coauthVersionMax="47" xr10:uidLastSave="{00000000-0000-0000-0000-000000000000}"/>
  <bookViews>
    <workbookView xWindow="-110" yWindow="-110" windowWidth="38620" windowHeight="21220" xr2:uid="{C8A9855F-48CD-4591-906A-C9D89A6BE455}"/>
  </bookViews>
  <sheets>
    <sheet name="Fall 2024 - Fall 2025" sheetId="1" r:id="rId1"/>
  </sheets>
  <definedNames>
    <definedName name="_xlnm._FilterDatabase" localSheetId="0" hidden="1">'Fall 2024 - Fall 2025'!$B$2:$P$13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2" i="1"/>
  <c r="P11" i="1"/>
  <c r="P4" i="1"/>
  <c r="P5" i="1"/>
  <c r="P6" i="1"/>
  <c r="P7" i="1"/>
  <c r="P8" i="1"/>
  <c r="P9" i="1"/>
  <c r="P3" i="1"/>
  <c r="P25" i="1" l="1"/>
  <c r="P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R. Rodriguez</author>
  </authors>
  <commentList>
    <comment ref="N2" authorId="0" shapeId="0" xr:uid="{ABB82BBB-7D3F-40E9-B6E4-1F5FCBE5F9C6}">
      <text>
        <r>
          <rPr>
            <sz val="9"/>
            <color indexed="81"/>
            <rFont val="Tahoma"/>
            <family val="2"/>
          </rPr>
          <t xml:space="preserve">Data from 2013 to present. 
Number includes mentioned visit.  </t>
        </r>
      </text>
    </comment>
    <comment ref="N17" authorId="0" shapeId="0" xr:uid="{14FEA166-000F-4FA5-B73E-E038BC9DA191}">
      <text>
        <r>
          <rPr>
            <sz val="9"/>
            <color indexed="81"/>
            <rFont val="Tahoma"/>
            <family val="2"/>
          </rPr>
          <t xml:space="preserve">Data from 2013 to present. 
Number includes mentioned visit.  </t>
        </r>
      </text>
    </comment>
  </commentList>
</comments>
</file>

<file path=xl/sharedStrings.xml><?xml version="1.0" encoding="utf-8"?>
<sst xmlns="http://schemas.openxmlformats.org/spreadsheetml/2006/main" count="202" uniqueCount="82">
  <si>
    <t>Yes</t>
  </si>
  <si>
    <t>3060 - 3672</t>
  </si>
  <si>
    <t>157 ft</t>
  </si>
  <si>
    <t>948 ft</t>
  </si>
  <si>
    <t>Carnival Corporation &amp; PLC</t>
  </si>
  <si>
    <t>Princess Cruises</t>
  </si>
  <si>
    <t>Ruby Princess</t>
  </si>
  <si>
    <t>125 ft</t>
  </si>
  <si>
    <t>965 ft</t>
  </si>
  <si>
    <t>Norwegian Cruise Line Holdings LTD</t>
  </si>
  <si>
    <t>Norwegian Cruise Line</t>
  </si>
  <si>
    <t>3560 - 4272</t>
  </si>
  <si>
    <t>154 ft</t>
  </si>
  <si>
    <t xml:space="preserve">1083 ft </t>
  </si>
  <si>
    <t>Royal Princess</t>
  </si>
  <si>
    <t>2050 - 2500</t>
  </si>
  <si>
    <t>105 ft</t>
  </si>
  <si>
    <t>823 ft</t>
  </si>
  <si>
    <t>AIDA Cruises</t>
  </si>
  <si>
    <t>AIDAdiva</t>
  </si>
  <si>
    <t>2000 - 2390</t>
  </si>
  <si>
    <t>Coral Princess</t>
  </si>
  <si>
    <t>2650 - 3194</t>
  </si>
  <si>
    <t>112 ft</t>
  </si>
  <si>
    <t>974 ft</t>
  </si>
  <si>
    <t>Holland America Line</t>
  </si>
  <si>
    <t>Koningsdam</t>
  </si>
  <si>
    <t>2106 - 2527</t>
  </si>
  <si>
    <t>935 ft</t>
  </si>
  <si>
    <t>Nieuw Amsterdam</t>
  </si>
  <si>
    <t>2104 - 2525</t>
  </si>
  <si>
    <t>Eurodam</t>
  </si>
  <si>
    <t>85 ft</t>
  </si>
  <si>
    <t>738 ft</t>
  </si>
  <si>
    <t>Royal Caribbean Group</t>
  </si>
  <si>
    <t>Hapag-Lloyd Cruises</t>
  </si>
  <si>
    <t>Europa 2</t>
  </si>
  <si>
    <t>2602 -3122</t>
  </si>
  <si>
    <t>Grand Princess</t>
  </si>
  <si>
    <t>150- 200</t>
  </si>
  <si>
    <t>95 ft</t>
  </si>
  <si>
    <t>643 ft</t>
  </si>
  <si>
    <t>The World Resident Holdings LTD</t>
  </si>
  <si>
    <t>The World</t>
  </si>
  <si>
    <t>2388 - 2866</t>
  </si>
  <si>
    <t>Norwegian Jewel</t>
  </si>
  <si>
    <t>2122 - 2546</t>
  </si>
  <si>
    <t>128 ft</t>
  </si>
  <si>
    <t>961 ft</t>
  </si>
  <si>
    <t>Radiance of the Seas</t>
  </si>
  <si>
    <t>698- 803</t>
  </si>
  <si>
    <t>82 ft</t>
  </si>
  <si>
    <t>594 ft</t>
  </si>
  <si>
    <t>Oceania Cruises</t>
  </si>
  <si>
    <t>Oceania Regatta</t>
  </si>
  <si>
    <t>Year Built</t>
  </si>
  <si>
    <t>Passenger Capacity</t>
  </si>
  <si>
    <t>Ship Beam (Width)</t>
  </si>
  <si>
    <t xml:space="preserve">Ship Length </t>
  </si>
  <si>
    <t>Parent Company</t>
  </si>
  <si>
    <t>Cruise Line</t>
  </si>
  <si>
    <t>Ship Name</t>
  </si>
  <si>
    <t>Cruise Ship Visit Date</t>
  </si>
  <si>
    <t>-</t>
  </si>
  <si>
    <t>Last Refurbished</t>
  </si>
  <si>
    <t>Royal Caribbean International</t>
  </si>
  <si>
    <t>Princess Cruise Lines</t>
  </si>
  <si>
    <t>Shore Power Connectivity</t>
  </si>
  <si>
    <t>ResidenSea</t>
  </si>
  <si>
    <t xml:space="preserve">TUI AG </t>
  </si>
  <si>
    <t>Number of Visits to Santa Barbara</t>
  </si>
  <si>
    <t>Revenue to Waterfront Dept.</t>
  </si>
  <si>
    <t>Unknown</t>
  </si>
  <si>
    <t>Hybrid</t>
  </si>
  <si>
    <t>Open-loop</t>
  </si>
  <si>
    <t xml:space="preserve">Passengers Aboard Ship </t>
  </si>
  <si>
    <t xml:space="preserve">No. </t>
  </si>
  <si>
    <r>
      <rPr>
        <b/>
        <u/>
        <sz val="11"/>
        <rFont val="Aptos Narrow"/>
        <family val="2"/>
        <scheme val="minor"/>
      </rPr>
      <t>Estimated</t>
    </r>
    <r>
      <rPr>
        <b/>
        <sz val="11"/>
        <rFont val="Aptos Narrow"/>
        <family val="2"/>
        <scheme val="minor"/>
      </rPr>
      <t xml:space="preserve"> Revenue to Waterfront Dept.</t>
    </r>
  </si>
  <si>
    <t>Fall 2024 - Spring 2025 Cruise Ship Seasons</t>
  </si>
  <si>
    <t>Fall 2025 Cruise Ship Season</t>
  </si>
  <si>
    <t xml:space="preserve">Advanced Wastewater Treatment System (AWTS)                      </t>
  </si>
  <si>
    <t>Type of Scrubber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</si>
</sst>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44" fontId="0" fillId="0" borderId="2" xfId="2" applyFont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43" fontId="0" fillId="0" borderId="2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4" fontId="2" fillId="0" borderId="0" xfId="2" applyFont="1" applyBorder="1" applyAlignment="1">
      <alignment horizontal="center" vertical="top"/>
    </xf>
    <xf numFmtId="164" fontId="7" fillId="3" borderId="0" xfId="0" applyNumberFormat="1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425D-D4F9-43F0-A619-573D2A45434A}">
  <sheetPr>
    <tabColor rgb="FF00B050"/>
  </sheetPr>
  <dimension ref="A1:Q82"/>
  <sheetViews>
    <sheetView showGridLines="0" tabSelected="1" zoomScale="90" zoomScaleNormal="90" workbookViewId="0">
      <selection activeCell="P38" sqref="P38"/>
    </sheetView>
  </sheetViews>
  <sheetFormatPr defaultRowHeight="14.5" x14ac:dyDescent="0.35"/>
  <cols>
    <col min="1" max="1" width="8.7265625" style="1"/>
    <col min="2" max="2" width="11.7265625" style="1" customWidth="1"/>
    <col min="3" max="3" width="21.54296875" style="2" customWidth="1"/>
    <col min="4" max="4" width="25.453125" style="2" customWidth="1"/>
    <col min="5" max="5" width="33.54296875" customWidth="1"/>
    <col min="6" max="6" width="14.26953125" style="1" customWidth="1"/>
    <col min="7" max="7" width="15.54296875" style="1" customWidth="1"/>
    <col min="8" max="8" width="16.453125" style="1" customWidth="1"/>
    <col min="9" max="10" width="12.1796875" style="1" customWidth="1"/>
    <col min="11" max="11" width="13.7265625" style="1" customWidth="1"/>
    <col min="12" max="12" width="14.81640625" style="1" customWidth="1"/>
    <col min="13" max="13" width="19.453125" style="1" bestFit="1" customWidth="1"/>
    <col min="14" max="14" width="14.08984375" style="1" customWidth="1"/>
    <col min="15" max="15" width="12.90625" style="1" customWidth="1"/>
    <col min="16" max="16" width="15.54296875" style="1" customWidth="1"/>
  </cols>
  <sheetData>
    <row r="1" spans="1:16" ht="26" x14ac:dyDescent="0.35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58" x14ac:dyDescent="0.35">
      <c r="A2" s="23" t="s">
        <v>76</v>
      </c>
      <c r="B2" s="23" t="s">
        <v>62</v>
      </c>
      <c r="C2" s="23" t="s">
        <v>61</v>
      </c>
      <c r="D2" s="23" t="s">
        <v>60</v>
      </c>
      <c r="E2" s="23" t="s">
        <v>59</v>
      </c>
      <c r="F2" s="23" t="s">
        <v>58</v>
      </c>
      <c r="G2" s="23" t="s">
        <v>57</v>
      </c>
      <c r="H2" s="23" t="s">
        <v>56</v>
      </c>
      <c r="I2" s="23" t="s">
        <v>55</v>
      </c>
      <c r="J2" s="23" t="s">
        <v>64</v>
      </c>
      <c r="K2" s="23" t="s">
        <v>80</v>
      </c>
      <c r="L2" s="23" t="s">
        <v>81</v>
      </c>
      <c r="M2" s="23" t="s">
        <v>67</v>
      </c>
      <c r="N2" s="23" t="s">
        <v>70</v>
      </c>
      <c r="O2" s="23" t="s">
        <v>75</v>
      </c>
      <c r="P2" s="23" t="s">
        <v>71</v>
      </c>
    </row>
    <row r="3" spans="1:16" x14ac:dyDescent="0.35">
      <c r="A3" s="6">
        <v>1</v>
      </c>
      <c r="B3" s="8">
        <v>45562</v>
      </c>
      <c r="C3" s="7" t="s">
        <v>54</v>
      </c>
      <c r="D3" s="5" t="s">
        <v>53</v>
      </c>
      <c r="E3" s="5" t="s">
        <v>9</v>
      </c>
      <c r="F3" s="6" t="s">
        <v>52</v>
      </c>
      <c r="G3" s="6" t="s">
        <v>51</v>
      </c>
      <c r="H3" s="9" t="s">
        <v>50</v>
      </c>
      <c r="I3" s="6">
        <v>1998</v>
      </c>
      <c r="J3" s="6">
        <v>2022</v>
      </c>
      <c r="K3" s="6" t="s">
        <v>0</v>
      </c>
      <c r="L3" s="6" t="s">
        <v>72</v>
      </c>
      <c r="M3" s="6" t="s">
        <v>0</v>
      </c>
      <c r="N3" s="6">
        <v>1</v>
      </c>
      <c r="O3" s="10">
        <v>632</v>
      </c>
      <c r="P3" s="12">
        <f>O3*15</f>
        <v>9480</v>
      </c>
    </row>
    <row r="4" spans="1:16" x14ac:dyDescent="0.35">
      <c r="A4" s="6">
        <v>2</v>
      </c>
      <c r="B4" s="8">
        <v>45568</v>
      </c>
      <c r="C4" s="7" t="s">
        <v>49</v>
      </c>
      <c r="D4" s="5" t="s">
        <v>65</v>
      </c>
      <c r="E4" s="5" t="s">
        <v>34</v>
      </c>
      <c r="F4" s="6" t="s">
        <v>48</v>
      </c>
      <c r="G4" s="6" t="s">
        <v>47</v>
      </c>
      <c r="H4" s="9" t="s">
        <v>46</v>
      </c>
      <c r="I4" s="6">
        <v>2001</v>
      </c>
      <c r="J4" s="6">
        <v>2024</v>
      </c>
      <c r="K4" s="6" t="s">
        <v>0</v>
      </c>
      <c r="L4" s="6" t="s">
        <v>73</v>
      </c>
      <c r="M4" s="6" t="s">
        <v>0</v>
      </c>
      <c r="N4" s="6">
        <v>3</v>
      </c>
      <c r="O4" s="10">
        <v>2086</v>
      </c>
      <c r="P4" s="12">
        <f t="shared" ref="P4:P9" si="0">O4*15</f>
        <v>31290</v>
      </c>
    </row>
    <row r="5" spans="1:16" x14ac:dyDescent="0.35">
      <c r="A5" s="6">
        <v>3</v>
      </c>
      <c r="B5" s="8">
        <v>45574</v>
      </c>
      <c r="C5" s="7" t="s">
        <v>31</v>
      </c>
      <c r="D5" s="5" t="s">
        <v>25</v>
      </c>
      <c r="E5" s="5" t="s">
        <v>4</v>
      </c>
      <c r="F5" s="6" t="s">
        <v>28</v>
      </c>
      <c r="G5" s="6" t="s">
        <v>16</v>
      </c>
      <c r="H5" s="9" t="s">
        <v>30</v>
      </c>
      <c r="I5" s="6">
        <v>2008</v>
      </c>
      <c r="J5" s="6">
        <v>2023</v>
      </c>
      <c r="K5" s="6" t="s">
        <v>0</v>
      </c>
      <c r="L5" s="6" t="s">
        <v>74</v>
      </c>
      <c r="M5" s="6" t="s">
        <v>0</v>
      </c>
      <c r="N5" s="6">
        <v>2</v>
      </c>
      <c r="O5" s="10">
        <v>1952</v>
      </c>
      <c r="P5" s="12">
        <f t="shared" si="0"/>
        <v>29280</v>
      </c>
    </row>
    <row r="6" spans="1:16" x14ac:dyDescent="0.35">
      <c r="A6" s="6">
        <v>4</v>
      </c>
      <c r="B6" s="8">
        <v>45593</v>
      </c>
      <c r="C6" s="7" t="s">
        <v>6</v>
      </c>
      <c r="D6" s="5" t="s">
        <v>66</v>
      </c>
      <c r="E6" s="5" t="s">
        <v>4</v>
      </c>
      <c r="F6" s="6" t="s">
        <v>3</v>
      </c>
      <c r="G6" s="6" t="s">
        <v>2</v>
      </c>
      <c r="H6" s="9" t="s">
        <v>1</v>
      </c>
      <c r="I6" s="6">
        <v>2008</v>
      </c>
      <c r="J6" s="6">
        <v>2023</v>
      </c>
      <c r="K6" s="6" t="s">
        <v>0</v>
      </c>
      <c r="L6" s="6" t="s">
        <v>74</v>
      </c>
      <c r="M6" s="11" t="s">
        <v>0</v>
      </c>
      <c r="N6" s="6">
        <v>20</v>
      </c>
      <c r="O6" s="10">
        <v>3016</v>
      </c>
      <c r="P6" s="12">
        <f t="shared" si="0"/>
        <v>45240</v>
      </c>
    </row>
    <row r="7" spans="1:16" x14ac:dyDescent="0.35">
      <c r="A7" s="6">
        <v>5</v>
      </c>
      <c r="B7" s="8">
        <v>45601</v>
      </c>
      <c r="C7" s="7" t="s">
        <v>45</v>
      </c>
      <c r="D7" s="5" t="s">
        <v>10</v>
      </c>
      <c r="E7" s="5" t="s">
        <v>9</v>
      </c>
      <c r="F7" s="6" t="s">
        <v>8</v>
      </c>
      <c r="G7" s="6" t="s">
        <v>7</v>
      </c>
      <c r="H7" s="9" t="s">
        <v>44</v>
      </c>
      <c r="I7" s="6">
        <v>2005</v>
      </c>
      <c r="J7" s="6">
        <v>2023</v>
      </c>
      <c r="K7" s="6" t="s">
        <v>0</v>
      </c>
      <c r="L7" s="6" t="s">
        <v>73</v>
      </c>
      <c r="M7" s="6" t="s">
        <v>0</v>
      </c>
      <c r="N7" s="6">
        <v>2</v>
      </c>
      <c r="O7" s="10">
        <v>2296</v>
      </c>
      <c r="P7" s="12">
        <f t="shared" si="0"/>
        <v>34440</v>
      </c>
    </row>
    <row r="8" spans="1:16" x14ac:dyDescent="0.35">
      <c r="A8" s="6">
        <v>6</v>
      </c>
      <c r="B8" s="8">
        <v>45603</v>
      </c>
      <c r="C8" s="7" t="s">
        <v>6</v>
      </c>
      <c r="D8" s="5" t="s">
        <v>66</v>
      </c>
      <c r="E8" s="5" t="s">
        <v>4</v>
      </c>
      <c r="F8" s="6" t="s">
        <v>3</v>
      </c>
      <c r="G8" s="6" t="s">
        <v>2</v>
      </c>
      <c r="H8" s="9" t="s">
        <v>1</v>
      </c>
      <c r="I8" s="6">
        <v>2008</v>
      </c>
      <c r="J8" s="6">
        <v>2023</v>
      </c>
      <c r="K8" s="6" t="s">
        <v>0</v>
      </c>
      <c r="L8" s="6" t="s">
        <v>74</v>
      </c>
      <c r="M8" s="11" t="s">
        <v>0</v>
      </c>
      <c r="N8" s="6">
        <v>21</v>
      </c>
      <c r="O8" s="10">
        <v>2986</v>
      </c>
      <c r="P8" s="12">
        <f t="shared" si="0"/>
        <v>44790</v>
      </c>
    </row>
    <row r="9" spans="1:16" x14ac:dyDescent="0.35">
      <c r="A9" s="6">
        <v>7</v>
      </c>
      <c r="B9" s="8">
        <v>45607</v>
      </c>
      <c r="C9" s="7" t="s">
        <v>6</v>
      </c>
      <c r="D9" s="5" t="s">
        <v>66</v>
      </c>
      <c r="E9" s="5" t="s">
        <v>4</v>
      </c>
      <c r="F9" s="6" t="s">
        <v>3</v>
      </c>
      <c r="G9" s="6" t="s">
        <v>2</v>
      </c>
      <c r="H9" s="9" t="s">
        <v>1</v>
      </c>
      <c r="I9" s="6">
        <v>2008</v>
      </c>
      <c r="J9" s="6">
        <v>2023</v>
      </c>
      <c r="K9" s="6" t="s">
        <v>0</v>
      </c>
      <c r="L9" s="6" t="s">
        <v>74</v>
      </c>
      <c r="M9" s="11" t="s">
        <v>0</v>
      </c>
      <c r="N9" s="6">
        <v>22</v>
      </c>
      <c r="O9" s="10">
        <v>3112</v>
      </c>
      <c r="P9" s="12">
        <f t="shared" si="0"/>
        <v>46680</v>
      </c>
    </row>
    <row r="10" spans="1:16" x14ac:dyDescent="0.35">
      <c r="A10" s="6">
        <v>8</v>
      </c>
      <c r="B10" s="8">
        <v>45667</v>
      </c>
      <c r="C10" s="7" t="s">
        <v>43</v>
      </c>
      <c r="D10" s="5" t="s">
        <v>68</v>
      </c>
      <c r="E10" s="5" t="s">
        <v>42</v>
      </c>
      <c r="F10" s="6" t="s">
        <v>41</v>
      </c>
      <c r="G10" s="6" t="s">
        <v>40</v>
      </c>
      <c r="H10" s="9" t="s">
        <v>39</v>
      </c>
      <c r="I10" s="6">
        <v>2002</v>
      </c>
      <c r="J10" s="6">
        <v>2025</v>
      </c>
      <c r="K10" s="6" t="s">
        <v>0</v>
      </c>
      <c r="L10" s="6" t="s">
        <v>74</v>
      </c>
      <c r="M10" s="6" t="s">
        <v>72</v>
      </c>
      <c r="N10" s="6">
        <v>3</v>
      </c>
      <c r="O10" s="10">
        <v>177</v>
      </c>
      <c r="P10" s="12">
        <v>7500</v>
      </c>
    </row>
    <row r="11" spans="1:16" x14ac:dyDescent="0.35">
      <c r="A11" s="6">
        <v>9</v>
      </c>
      <c r="B11" s="8">
        <v>45756</v>
      </c>
      <c r="C11" s="7" t="s">
        <v>38</v>
      </c>
      <c r="D11" s="5" t="s">
        <v>66</v>
      </c>
      <c r="E11" s="5" t="s">
        <v>4</v>
      </c>
      <c r="F11" s="6" t="s">
        <v>3</v>
      </c>
      <c r="G11" s="6" t="s">
        <v>2</v>
      </c>
      <c r="H11" s="9" t="s">
        <v>37</v>
      </c>
      <c r="I11" s="6">
        <v>1998</v>
      </c>
      <c r="J11" s="6">
        <v>2019</v>
      </c>
      <c r="K11" s="6" t="s">
        <v>0</v>
      </c>
      <c r="L11" s="6" t="s">
        <v>74</v>
      </c>
      <c r="M11" s="11" t="s">
        <v>0</v>
      </c>
      <c r="N11" s="6">
        <v>26</v>
      </c>
      <c r="O11" s="10">
        <v>2460</v>
      </c>
      <c r="P11" s="12">
        <f>O11*15</f>
        <v>36900</v>
      </c>
    </row>
    <row r="12" spans="1:16" x14ac:dyDescent="0.35">
      <c r="A12" s="6">
        <v>10</v>
      </c>
      <c r="B12" s="8">
        <v>45769</v>
      </c>
      <c r="C12" s="7" t="s">
        <v>6</v>
      </c>
      <c r="D12" s="5" t="s">
        <v>66</v>
      </c>
      <c r="E12" s="5" t="s">
        <v>4</v>
      </c>
      <c r="F12" s="6" t="s">
        <v>3</v>
      </c>
      <c r="G12" s="6" t="s">
        <v>2</v>
      </c>
      <c r="H12" s="9" t="s">
        <v>1</v>
      </c>
      <c r="I12" s="6">
        <v>2008</v>
      </c>
      <c r="J12" s="6">
        <v>2023</v>
      </c>
      <c r="K12" s="6" t="s">
        <v>0</v>
      </c>
      <c r="L12" s="6" t="s">
        <v>74</v>
      </c>
      <c r="M12" s="11" t="s">
        <v>0</v>
      </c>
      <c r="N12" s="6">
        <v>23</v>
      </c>
      <c r="O12" s="10">
        <v>3070</v>
      </c>
      <c r="P12" s="12">
        <f>O12*15</f>
        <v>46050</v>
      </c>
    </row>
    <row r="13" spans="1:16" ht="15" thickBot="1" x14ac:dyDescent="0.4">
      <c r="A13" s="16">
        <v>11</v>
      </c>
      <c r="B13" s="13">
        <v>45776</v>
      </c>
      <c r="C13" s="14" t="s">
        <v>36</v>
      </c>
      <c r="D13" s="15" t="s">
        <v>35</v>
      </c>
      <c r="E13" s="15" t="s">
        <v>69</v>
      </c>
      <c r="F13" s="16" t="s">
        <v>33</v>
      </c>
      <c r="G13" s="16" t="s">
        <v>32</v>
      </c>
      <c r="H13" s="16">
        <v>516</v>
      </c>
      <c r="I13" s="16">
        <v>2013</v>
      </c>
      <c r="J13" s="16">
        <v>2020</v>
      </c>
      <c r="K13" s="16" t="s">
        <v>0</v>
      </c>
      <c r="L13" s="16" t="s">
        <v>73</v>
      </c>
      <c r="M13" s="16" t="s">
        <v>0</v>
      </c>
      <c r="N13" s="16">
        <v>1</v>
      </c>
      <c r="O13" s="17">
        <v>448</v>
      </c>
      <c r="P13" s="18">
        <v>7500</v>
      </c>
    </row>
    <row r="14" spans="1:16" ht="17.5" customHeight="1" thickTop="1" x14ac:dyDescent="0.35">
      <c r="B14" s="3"/>
      <c r="D14"/>
      <c r="O14" s="19"/>
      <c r="P14" s="24">
        <f>SUM(P3:P13)</f>
        <v>339150</v>
      </c>
    </row>
    <row r="15" spans="1:16" ht="23" customHeight="1" x14ac:dyDescent="0.35">
      <c r="B15" s="3"/>
      <c r="D15"/>
      <c r="O15" s="19"/>
      <c r="P15" s="24"/>
    </row>
    <row r="16" spans="1:16" ht="28.5" customHeight="1" x14ac:dyDescent="0.35">
      <c r="A16" s="25" t="s">
        <v>79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58" x14ac:dyDescent="0.35">
      <c r="A17" s="23" t="s">
        <v>76</v>
      </c>
      <c r="B17" s="23" t="s">
        <v>62</v>
      </c>
      <c r="C17" s="23" t="s">
        <v>61</v>
      </c>
      <c r="D17" s="23" t="s">
        <v>60</v>
      </c>
      <c r="E17" s="23" t="s">
        <v>59</v>
      </c>
      <c r="F17" s="23" t="s">
        <v>58</v>
      </c>
      <c r="G17" s="23" t="s">
        <v>57</v>
      </c>
      <c r="H17" s="23" t="s">
        <v>56</v>
      </c>
      <c r="I17" s="23" t="s">
        <v>55</v>
      </c>
      <c r="J17" s="23" t="s">
        <v>64</v>
      </c>
      <c r="K17" s="23" t="s">
        <v>80</v>
      </c>
      <c r="L17" s="23" t="s">
        <v>81</v>
      </c>
      <c r="M17" s="23" t="s">
        <v>67</v>
      </c>
      <c r="N17" s="23" t="s">
        <v>70</v>
      </c>
      <c r="O17" s="23" t="s">
        <v>75</v>
      </c>
      <c r="P17" s="23" t="s">
        <v>77</v>
      </c>
    </row>
    <row r="18" spans="1:16" x14ac:dyDescent="0.35">
      <c r="A18" s="6">
        <v>1</v>
      </c>
      <c r="B18" s="8">
        <v>45938</v>
      </c>
      <c r="C18" s="7" t="s">
        <v>31</v>
      </c>
      <c r="D18" s="5" t="s">
        <v>25</v>
      </c>
      <c r="E18" s="5" t="s">
        <v>4</v>
      </c>
      <c r="F18" s="6" t="s">
        <v>28</v>
      </c>
      <c r="G18" s="6" t="s">
        <v>16</v>
      </c>
      <c r="H18" s="9" t="s">
        <v>30</v>
      </c>
      <c r="I18" s="6">
        <v>2008</v>
      </c>
      <c r="J18" s="6">
        <v>2023</v>
      </c>
      <c r="K18" s="6" t="s">
        <v>0</v>
      </c>
      <c r="L18" s="6" t="s">
        <v>74</v>
      </c>
      <c r="M18" s="6" t="s">
        <v>0</v>
      </c>
      <c r="N18" s="6">
        <v>3</v>
      </c>
      <c r="O18" s="6" t="s">
        <v>63</v>
      </c>
      <c r="P18" s="12">
        <f>2104*15</f>
        <v>31560</v>
      </c>
    </row>
    <row r="19" spans="1:16" x14ac:dyDescent="0.35">
      <c r="A19" s="6">
        <v>2</v>
      </c>
      <c r="B19" s="8">
        <v>45945</v>
      </c>
      <c r="C19" s="7" t="s">
        <v>14</v>
      </c>
      <c r="D19" s="5" t="s">
        <v>5</v>
      </c>
      <c r="E19" s="5" t="s">
        <v>4</v>
      </c>
      <c r="F19" s="6" t="s">
        <v>13</v>
      </c>
      <c r="G19" s="6" t="s">
        <v>12</v>
      </c>
      <c r="H19" s="9" t="s">
        <v>11</v>
      </c>
      <c r="I19" s="6">
        <v>2013</v>
      </c>
      <c r="J19" s="6">
        <v>2018</v>
      </c>
      <c r="K19" s="6" t="s">
        <v>0</v>
      </c>
      <c r="L19" s="6" t="s">
        <v>74</v>
      </c>
      <c r="M19" s="11" t="s">
        <v>0</v>
      </c>
      <c r="N19" s="6">
        <v>6</v>
      </c>
      <c r="O19" s="11" t="s">
        <v>63</v>
      </c>
      <c r="P19" s="12">
        <f>3560*15</f>
        <v>53400</v>
      </c>
    </row>
    <row r="20" spans="1:16" x14ac:dyDescent="0.35">
      <c r="A20" s="6">
        <v>3</v>
      </c>
      <c r="B20" s="8">
        <v>45947</v>
      </c>
      <c r="C20" s="7" t="s">
        <v>29</v>
      </c>
      <c r="D20" s="5" t="s">
        <v>25</v>
      </c>
      <c r="E20" s="5" t="s">
        <v>4</v>
      </c>
      <c r="F20" s="6" t="s">
        <v>28</v>
      </c>
      <c r="G20" s="6" t="s">
        <v>16</v>
      </c>
      <c r="H20" s="9" t="s">
        <v>27</v>
      </c>
      <c r="I20" s="6">
        <v>2010</v>
      </c>
      <c r="J20" s="6">
        <v>2023</v>
      </c>
      <c r="K20" s="6" t="s">
        <v>0</v>
      </c>
      <c r="L20" s="6" t="s">
        <v>73</v>
      </c>
      <c r="M20" s="6" t="s">
        <v>0</v>
      </c>
      <c r="N20" s="6">
        <v>2</v>
      </c>
      <c r="O20" s="6" t="s">
        <v>63</v>
      </c>
      <c r="P20" s="12">
        <f>2106*15</f>
        <v>31590</v>
      </c>
    </row>
    <row r="21" spans="1:16" x14ac:dyDescent="0.35">
      <c r="A21" s="6">
        <v>4</v>
      </c>
      <c r="B21" s="8">
        <v>45952</v>
      </c>
      <c r="C21" s="7" t="s">
        <v>26</v>
      </c>
      <c r="D21" s="5" t="s">
        <v>25</v>
      </c>
      <c r="E21" s="5" t="s">
        <v>4</v>
      </c>
      <c r="F21" s="6" t="s">
        <v>24</v>
      </c>
      <c r="G21" s="6" t="s">
        <v>23</v>
      </c>
      <c r="H21" s="9" t="s">
        <v>22</v>
      </c>
      <c r="I21" s="6">
        <v>2016</v>
      </c>
      <c r="J21" s="6">
        <v>2023</v>
      </c>
      <c r="K21" s="6" t="s">
        <v>0</v>
      </c>
      <c r="L21" s="6" t="s">
        <v>74</v>
      </c>
      <c r="M21" s="6" t="s">
        <v>0</v>
      </c>
      <c r="N21" s="6">
        <v>7</v>
      </c>
      <c r="O21" s="6" t="s">
        <v>63</v>
      </c>
      <c r="P21" s="12">
        <f>2650*15</f>
        <v>39750</v>
      </c>
    </row>
    <row r="22" spans="1:16" x14ac:dyDescent="0.35">
      <c r="A22" s="6">
        <v>5</v>
      </c>
      <c r="B22" s="8">
        <v>45957</v>
      </c>
      <c r="C22" s="7" t="s">
        <v>21</v>
      </c>
      <c r="D22" s="5" t="s">
        <v>5</v>
      </c>
      <c r="E22" s="5" t="s">
        <v>4</v>
      </c>
      <c r="F22" s="6" t="s">
        <v>8</v>
      </c>
      <c r="G22" s="6" t="s">
        <v>16</v>
      </c>
      <c r="H22" s="9" t="s">
        <v>20</v>
      </c>
      <c r="I22" s="6">
        <v>2002</v>
      </c>
      <c r="J22" s="6">
        <v>2024</v>
      </c>
      <c r="K22" s="6" t="s">
        <v>0</v>
      </c>
      <c r="L22" s="6" t="s">
        <v>74</v>
      </c>
      <c r="M22" s="11" t="s">
        <v>0</v>
      </c>
      <c r="N22" s="6">
        <v>3</v>
      </c>
      <c r="O22" s="11" t="s">
        <v>63</v>
      </c>
      <c r="P22" s="12">
        <f>2000*15</f>
        <v>30000</v>
      </c>
    </row>
    <row r="23" spans="1:16" x14ac:dyDescent="0.35">
      <c r="A23" s="6">
        <v>6</v>
      </c>
      <c r="B23" s="8">
        <v>45959</v>
      </c>
      <c r="C23" s="7" t="s">
        <v>14</v>
      </c>
      <c r="D23" s="5" t="s">
        <v>5</v>
      </c>
      <c r="E23" s="5" t="s">
        <v>4</v>
      </c>
      <c r="F23" s="6" t="s">
        <v>13</v>
      </c>
      <c r="G23" s="6" t="s">
        <v>12</v>
      </c>
      <c r="H23" s="9" t="s">
        <v>11</v>
      </c>
      <c r="I23" s="6">
        <v>2013</v>
      </c>
      <c r="J23" s="6">
        <v>2018</v>
      </c>
      <c r="K23" s="6" t="s">
        <v>0</v>
      </c>
      <c r="L23" s="6" t="s">
        <v>74</v>
      </c>
      <c r="M23" s="11" t="s">
        <v>0</v>
      </c>
      <c r="N23" s="6">
        <v>6</v>
      </c>
      <c r="O23" s="11" t="s">
        <v>63</v>
      </c>
      <c r="P23" s="12">
        <f>3560*15</f>
        <v>53400</v>
      </c>
    </row>
    <row r="24" spans="1:16" ht="15" thickBot="1" x14ac:dyDescent="0.4">
      <c r="A24" s="16">
        <v>7</v>
      </c>
      <c r="B24" s="20">
        <v>46009</v>
      </c>
      <c r="C24" s="14" t="s">
        <v>19</v>
      </c>
      <c r="D24" s="15" t="s">
        <v>18</v>
      </c>
      <c r="E24" s="15" t="s">
        <v>4</v>
      </c>
      <c r="F24" s="16" t="s">
        <v>17</v>
      </c>
      <c r="G24" s="16" t="s">
        <v>16</v>
      </c>
      <c r="H24" s="21" t="s">
        <v>15</v>
      </c>
      <c r="I24" s="16">
        <v>2007</v>
      </c>
      <c r="J24" s="16">
        <v>2025</v>
      </c>
      <c r="K24" s="16" t="s">
        <v>0</v>
      </c>
      <c r="L24" s="16" t="s">
        <v>72</v>
      </c>
      <c r="M24" s="16" t="s">
        <v>0</v>
      </c>
      <c r="N24" s="16">
        <v>1</v>
      </c>
      <c r="O24" s="16" t="s">
        <v>63</v>
      </c>
      <c r="P24" s="18">
        <f>2050*15</f>
        <v>30750</v>
      </c>
    </row>
    <row r="25" spans="1:16" ht="15" thickTop="1" x14ac:dyDescent="0.35">
      <c r="A25"/>
      <c r="B25" s="3"/>
      <c r="P25" s="22">
        <f>SUM(P18:P24)</f>
        <v>270450</v>
      </c>
    </row>
    <row r="26" spans="1:16" x14ac:dyDescent="0.35">
      <c r="A26"/>
      <c r="B26" s="3"/>
    </row>
    <row r="27" spans="1:16" x14ac:dyDescent="0.35">
      <c r="A27"/>
      <c r="B27" s="4"/>
    </row>
    <row r="28" spans="1:16" x14ac:dyDescent="0.35">
      <c r="A28"/>
      <c r="B28" s="3"/>
    </row>
    <row r="29" spans="1:16" x14ac:dyDescent="0.35">
      <c r="A29"/>
      <c r="B29" s="3"/>
    </row>
    <row r="30" spans="1:16" x14ac:dyDescent="0.35">
      <c r="B30" s="3"/>
    </row>
    <row r="31" spans="1:16" x14ac:dyDescent="0.35">
      <c r="B31" s="3"/>
    </row>
    <row r="32" spans="1:16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</sheetData>
  <autoFilter ref="B2:P13" xr:uid="{AD13BE65-DE2E-4055-8208-428E24494290}">
    <sortState xmlns:xlrd2="http://schemas.microsoft.com/office/spreadsheetml/2017/richdata2" ref="B3:P13">
      <sortCondition ref="B2:B13"/>
    </sortState>
  </autoFilter>
  <mergeCells count="2">
    <mergeCell ref="A1:P1"/>
    <mergeCell ref="A16:P16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2024 - Fall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R. Rodriguez</dc:creator>
  <cp:lastModifiedBy>Angela R. Rodriguez</cp:lastModifiedBy>
  <dcterms:created xsi:type="dcterms:W3CDTF">2025-07-22T03:37:00Z</dcterms:created>
  <dcterms:modified xsi:type="dcterms:W3CDTF">2025-07-22T20:42:21Z</dcterms:modified>
</cp:coreProperties>
</file>